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755" tabRatio="1000" firstSheet="1" activeTab="1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/>
  <calcPr calcId="162913"/>
  <extLst/>
</workbook>
</file>

<file path=xl/sharedStrings.xml><?xml version="1.0" encoding="utf-8"?>
<sst xmlns="http://schemas.openxmlformats.org/spreadsheetml/2006/main" count="2071" uniqueCount="454">
  <si>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</si>
  <si>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</si>
  <si>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</si>
  <si>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</si>
  <si>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</si>
  <si>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</si>
  <si>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</si>
  <si>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</si>
  <si>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</si>
  <si>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</si>
  <si>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</si>
  <si>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</si>
  <si>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</si>
  <si>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</si>
  <si>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</si>
  <si>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</si>
  <si>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</si>
  <si>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</si>
  <si>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</si>
  <si>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</si>
  <si>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</si>
  <si>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</si>
  <si>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</si>
  <si>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</si>
  <si>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</si>
  <si>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</si>
  <si>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</si>
  <si>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</si>
  <si>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</si>
  <si>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</si>
  <si>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</si>
  <si>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</si>
  <si>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</si>
  <si>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</si>
  <si>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</si>
  <si>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</si>
  <si>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</si>
  <si>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</si>
  <si>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</si>
  <si>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</si>
  <si>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</si>
  <si>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</si>
  <si>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</si>
  <si>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</si>
  <si>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</si>
  <si>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</si>
  <si>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</si>
  <si>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</si>
  <si>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</si>
  <si>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</si>
  <si>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</si>
  <si>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</si>
  <si>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</si>
  <si>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</si>
  <si>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</si>
  <si>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</si>
  <si>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</si>
  <si>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</si>
  <si>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</si>
  <si>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</si>
  <si>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</si>
  <si>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</si>
  <si>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</si>
  <si>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</si>
  <si>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</si>
  <si>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</si>
  <si>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</si>
  <si>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</si>
  <si>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</si>
  <si>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</si>
  <si>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</si>
  <si>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</si>
  <si>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</si>
  <si>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</si>
  <si>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</si>
  <si>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</si>
  <si>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</si>
  <si>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</si>
  <si>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</si>
  <si>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</si>
  <si>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</si>
  <si>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</si>
  <si>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</si>
  <si>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</si>
  <si>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</si>
  <si>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</si>
  <si>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</si>
  <si>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</si>
  <si>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</si>
  <si>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</si>
  <si>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</si>
  <si>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</si>
  <si>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</si>
  <si>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</si>
  <si>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</si>
  <si>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</si>
  <si>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</si>
  <si>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</si>
  <si>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</si>
  <si>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</si>
  <si>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</si>
  <si>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</si>
  <si>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</si>
  <si>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</si>
  <si>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</si>
  <si>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</si>
  <si>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</si>
  <si>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</si>
  <si>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</si>
  <si>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</si>
  <si>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</si>
  <si>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</si>
  <si>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</si>
  <si>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</si>
  <si>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</si>
  <si>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</si>
  <si>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</si>
  <si>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</si>
  <si>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</si>
  <si>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</si>
  <si>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</si>
  <si>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</si>
  <si>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</si>
  <si>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</si>
  <si>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</si>
  <si>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</si>
  <si>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</si>
  <si>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</si>
  <si>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</si>
  <si>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</si>
  <si>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</si>
  <si>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</si>
  <si>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</si>
  <si>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</si>
  <si>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</si>
  <si>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</si>
  <si>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</si>
  <si>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</si>
  <si>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</si>
  <si>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</si>
  <si>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</si>
  <si>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</si>
  <si>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</si>
  <si>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</si>
  <si>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</si>
  <si>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</si>
  <si>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</si>
  <si>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</si>
  <si>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</si>
  <si>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</si>
  <si>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</si>
  <si>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</si>
  <si>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</si>
  <si>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</si>
  <si>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</si>
  <si>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</si>
  <si>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</si>
  <si>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</si>
  <si>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</si>
  <si>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</si>
  <si>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</si>
  <si>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</si>
  <si>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</si>
  <si>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</si>
  <si>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</si>
  <si>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</si>
  <si>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</si>
  <si>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</si>
  <si>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</si>
  <si>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</si>
  <si>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</si>
  <si>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</si>
  <si>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</si>
  <si>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</si>
  <si>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</si>
  <si>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</si>
  <si>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</si>
  <si>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</si>
  <si>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</si>
  <si>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</si>
  <si>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</si>
  <si>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</si>
  <si>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</si>
  <si>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</si>
  <si>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</si>
  <si>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</si>
  <si>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</si>
  <si>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</si>
  <si>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</si>
  <si>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</si>
  <si>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</si>
  <si>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</si>
  <si>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</si>
  <si>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</si>
  <si>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</si>
  <si>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</si>
  <si>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</si>
  <si>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</si>
  <si>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</si>
  <si>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</si>
  <si>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</si>
  <si>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</si>
  <si>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</si>
  <si>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</si>
  <si>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</si>
  <si>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</si>
  <si>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</si>
  <si>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</si>
  <si>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</si>
  <si>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</si>
  <si>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</si>
  <si>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</si>
  <si>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</si>
  <si>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</si>
  <si>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</si>
  <si>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</si>
  <si>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</si>
  <si>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</si>
  <si>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</si>
  <si>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</si>
  <si>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</si>
  <si>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</si>
  <si>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</si>
  <si>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</si>
  <si>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</si>
  <si>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</si>
  <si>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</si>
  <si>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</si>
  <si>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</si>
  <si>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</si>
  <si>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</si>
  <si>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</si>
  <si>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</si>
  <si>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</si>
  <si>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</si>
  <si>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</si>
  <si>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</si>
  <si>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</si>
  <si>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</si>
  <si>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</si>
  <si>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</si>
  <si>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</si>
  <si>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</si>
  <si>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</si>
  <si>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</si>
  <si>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</si>
  <si>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</si>
  <si>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</si>
  <si>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</si>
  <si>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</si>
  <si>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</si>
  <si>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</si>
  <si>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</si>
  <si>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</si>
  <si>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</si>
  <si>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</si>
  <si>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</si>
  <si>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</si>
  <si>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</si>
  <si>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</si>
  <si>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</si>
  <si>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</si>
  <si>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</si>
  <si>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</si>
  <si>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</si>
  <si>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</si>
  <si>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</si>
  <si>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</si>
  <si>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</si>
  <si>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</si>
  <si>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</si>
  <si>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</si>
  <si>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</si>
  <si>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</si>
  <si>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</si>
  <si>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</si>
  <si>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</si>
  <si>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</si>
  <si>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</si>
  <si>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</si>
  <si>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</si>
  <si>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</si>
  <si>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</si>
  <si>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</si>
  <si>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</si>
  <si>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</si>
  <si>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</si>
  <si>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</si>
  <si>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</si>
  <si>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</si>
  <si>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</si>
  <si>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</si>
  <si>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</si>
  <si>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</si>
  <si>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</si>
  <si>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</si>
  <si>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</si>
  <si>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</si>
  <si>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</si>
  <si>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</si>
  <si>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</si>
  <si>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</si>
  <si>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</si>
  <si>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</si>
  <si>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</si>
  <si>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</si>
  <si>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</si>
  <si>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</si>
  <si>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</si>
  <si>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</si>
  <si>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</si>
  <si>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</si>
  <si>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</si>
  <si>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</si>
  <si>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</si>
  <si>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</si>
  <si>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</si>
  <si>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</si>
  <si>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</si>
  <si>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</si>
  <si>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</si>
  <si>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</si>
  <si>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</si>
  <si>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</si>
  <si>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</si>
  <si>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</si>
  <si>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</si>
  <si>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</si>
  <si>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</si>
  <si>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</si>
  <si>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</si>
  <si>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</si>
  <si>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</si>
  <si>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</si>
  <si>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</si>
  <si>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</si>
  <si>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</si>
  <si>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</si>
  <si>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</si>
  <si>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</si>
  <si>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</si>
  <si>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</si>
  <si>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</si>
  <si>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</si>
  <si>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</si>
  <si>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</si>
  <si>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</si>
  <si>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</si>
  <si>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</si>
  <si>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</si>
  <si>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</si>
  <si>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</si>
  <si>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</si>
  <si>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</si>
  <si>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</si>
  <si>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</si>
  <si>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</si>
  <si>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</si>
  <si>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</si>
  <si>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</si>
  <si>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</si>
  <si>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</si>
  <si>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</si>
  <si>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</si>
  <si>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</si>
  <si>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</si>
  <si>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</si>
  <si>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</si>
  <si>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</si>
  <si>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</si>
  <si>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</si>
  <si>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</si>
  <si>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</si>
  <si>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</si>
  <si>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</si>
  <si>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</si>
  <si>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</si>
  <si>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</si>
  <si>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</si>
  <si>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</si>
  <si>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</si>
  <si>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</si>
  <si>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</si>
  <si>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</si>
  <si>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</si>
  <si>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</si>
  <si>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</si>
  <si>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</si>
  <si>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</si>
  <si>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DELLA BARTOLA</t>
  </si>
  <si>
    <t>CORRADI</t>
  </si>
  <si>
    <t>PUTTEAM</t>
  </si>
  <si>
    <t>INNOCENTI</t>
  </si>
  <si>
    <t>MELILLO</t>
  </si>
  <si>
    <t>TREMONTE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</si>
  <si>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</si>
  <si>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</si>
  <si>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</si>
  <si>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</si>
  <si>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</si>
  <si>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</si>
  <si>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</si>
  <si>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</si>
  <si>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</si>
  <si>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</si>
  <si>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</si>
  <si>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</si>
  <si>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</si>
  <si>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</si>
  <si>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</si>
  <si>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PULIGA</t>
  </si>
  <si>
    <t>Footgolf Pistoia</t>
  </si>
  <si>
    <t>CANNELLA</t>
  </si>
  <si>
    <t>CAVICCHI</t>
  </si>
  <si>
    <t>Footfold 0586</t>
  </si>
  <si>
    <t>BOGI</t>
  </si>
  <si>
    <t>SAMUELE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</si>
  <si>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</si>
  <si>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</si>
  <si>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</si>
  <si>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</si>
  <si>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</si>
  <si>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</si>
  <si>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</si>
  <si>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</si>
  <si>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</si>
  <si>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</si>
  <si>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CECCHERINI</t>
  </si>
  <si>
    <t>MAURILIO</t>
  </si>
  <si>
    <t>DAMI</t>
  </si>
  <si>
    <t>BRUNETTI</t>
  </si>
  <si>
    <t>PERRIELLO</t>
  </si>
  <si>
    <t>4) Non superare il numero massimo di crediti</t>
  </si>
  <si>
    <t>5) Non superare i crediti previsti per la RISERVA</t>
  </si>
  <si>
    <t>Bitta Footgolf</t>
  </si>
  <si>
    <t>ORCESI</t>
  </si>
  <si>
    <t>SALILLARI</t>
  </si>
  <si>
    <t>EDISON</t>
  </si>
  <si>
    <t>GINESE</t>
  </si>
  <si>
    <t>FALILLO'</t>
  </si>
  <si>
    <t>CIANI</t>
  </si>
  <si>
    <t>DE LUCCHI</t>
  </si>
  <si>
    <t>GIANCARLO</t>
  </si>
  <si>
    <t>YALCIN</t>
  </si>
  <si>
    <t>ISMAIL</t>
  </si>
  <si>
    <t>GALATI</t>
  </si>
  <si>
    <t>SALVATORI</t>
  </si>
  <si>
    <t>VANGELISTI</t>
  </si>
  <si>
    <t>BONAFEDE</t>
  </si>
  <si>
    <t>VIGNOLI</t>
  </si>
  <si>
    <t>PAMELA</t>
  </si>
  <si>
    <t>GIULIANI</t>
  </si>
  <si>
    <t>PIEROTTI</t>
  </si>
  <si>
    <t>CHITI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</si>
</sst>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Protection="1">
      <protection/>
    </xf>
    <xf numFmtId="0" fontId="16" fillId="0" borderId="0" xfId="0" applyFont="1" applyProtection="1">
      <protection/>
    </xf>
    <xf numFmtId="0" fontId="0" fillId="7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8" borderId="6" xfId="20" applyFill="1" applyBorder="1">
      <alignment/>
      <protection/>
    </xf>
    <xf numFmtId="0" fontId="2" fillId="8" borderId="7" xfId="20" applyFill="1" applyBorder="1">
      <alignment/>
      <protection/>
    </xf>
    <xf numFmtId="0" fontId="2" fillId="8" borderId="8" xfId="20" applyFill="1" applyBorder="1">
      <alignment/>
      <protection/>
    </xf>
    <xf numFmtId="0" fontId="2" fillId="0" borderId="0" xfId="20" applyBorder="1">
      <alignment/>
      <protection/>
    </xf>
    <xf numFmtId="0" fontId="23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9" borderId="5" xfId="20" applyFill="1" applyBorder="1">
      <alignment/>
      <protection/>
    </xf>
    <xf numFmtId="0" fontId="26" fillId="10" borderId="18" xfId="20" applyFont="1" applyFill="1" applyBorder="1">
      <alignment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7" fillId="10" borderId="18" xfId="20" applyFont="1" applyFill="1" applyBorder="1">
      <alignment/>
      <protection/>
    </xf>
    <xf numFmtId="0" fontId="28" fillId="10" borderId="18" xfId="20" applyFont="1" applyFill="1" applyBorder="1">
      <alignment/>
      <protection/>
    </xf>
    <xf numFmtId="0" fontId="27" fillId="10" borderId="18" xfId="20" applyFont="1" applyFill="1" applyBorder="1" applyAlignment="1">
      <alignment horizontal="center"/>
      <protection/>
    </xf>
    <xf numFmtId="0" fontId="26" fillId="11" borderId="18" xfId="20" applyFont="1" applyFill="1" applyBorder="1">
      <alignment/>
      <protection/>
    </xf>
    <xf numFmtId="0" fontId="27" fillId="11" borderId="18" xfId="20" applyFont="1" applyFill="1" applyBorder="1" applyAlignment="1">
      <alignment horizontal="center"/>
      <protection/>
    </xf>
    <xf numFmtId="0" fontId="28" fillId="11" borderId="18" xfId="20" applyFont="1" applyFill="1" applyBorder="1">
      <alignment/>
      <protection/>
    </xf>
    <xf numFmtId="0" fontId="27" fillId="11" borderId="18" xfId="20" applyFont="1" applyFill="1" applyBorder="1">
      <alignment/>
      <protection/>
    </xf>
    <xf numFmtId="0" fontId="27" fillId="12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27" fillId="12" borderId="18" xfId="20" applyFont="1" applyFill="1" applyBorder="1">
      <alignment/>
      <protection/>
    </xf>
    <xf numFmtId="0" fontId="26" fillId="13" borderId="19" xfId="20" applyFont="1" applyFill="1" applyBorder="1">
      <alignment/>
      <protection/>
    </xf>
    <xf numFmtId="0" fontId="27" fillId="13" borderId="19" xfId="20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4" borderId="0" xfId="0" applyFont="1" applyFill="1" applyBorder="1" applyAlignment="1" applyProtection="1">
      <alignment horizontal="left" vertical="center"/>
      <protection/>
    </xf>
    <xf numFmtId="0" fontId="27" fillId="12" borderId="13" xfId="20" applyFont="1" applyFill="1" applyBorder="1" applyAlignment="1">
      <alignment horizontal="center"/>
      <protection/>
    </xf>
    <xf numFmtId="0" fontId="20" fillId="14" borderId="0" xfId="20" applyFont="1" applyFill="1" applyBorder="1">
      <alignment/>
      <protection/>
    </xf>
    <xf numFmtId="0" fontId="8" fillId="15" borderId="0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8" fillId="13" borderId="18" xfId="20" applyFont="1" applyFill="1" applyBorder="1">
      <alignment/>
      <protection/>
    </xf>
    <xf numFmtId="0" fontId="27" fillId="13" borderId="18" xfId="20" applyFont="1" applyFill="1" applyBorder="1">
      <alignment/>
      <protection/>
    </xf>
    <xf numFmtId="0" fontId="27" fillId="13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34" fillId="16" borderId="19" xfId="20" applyFont="1" applyFill="1" applyBorder="1" applyAlignment="1">
      <alignment horizont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7" fillId="18" borderId="18" xfId="20" applyFont="1" applyFill="1" applyBorder="1" applyAlignment="1">
      <alignment horizontal="center"/>
      <protection/>
    </xf>
    <xf numFmtId="2" fontId="35" fillId="1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2" fontId="35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2" xfId="28" applyBorder="1" applyProtection="1">
      <alignment/>
      <protection/>
    </xf>
    <xf numFmtId="0" fontId="2" fillId="8" borderId="23" xfId="28" applyFill="1" applyBorder="1" applyProtection="1">
      <alignment/>
      <protection/>
    </xf>
    <xf numFmtId="0" fontId="17" fillId="19" borderId="24" xfId="0" applyFont="1" applyFill="1" applyBorder="1" applyAlignment="1" applyProtection="1">
      <alignment horizontal="center"/>
      <protection/>
    </xf>
    <xf numFmtId="0" fontId="2" fillId="8" borderId="25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2" fillId="20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8" borderId="0" xfId="28" applyFill="1" applyBorder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8" borderId="25" xfId="28" applyFont="1" applyFill="1" applyBorder="1" applyProtection="1">
      <alignment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3" fillId="21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Protection="1">
      <protection/>
    </xf>
    <xf numFmtId="0" fontId="5" fillId="0" borderId="29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0" fontId="18" fillId="0" borderId="2" xfId="0" applyFont="1" applyBorder="1" applyProtection="1"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Protection="1">
      <protection/>
    </xf>
    <xf numFmtId="0" fontId="6" fillId="22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Protection="1">
      <protection/>
    </xf>
    <xf numFmtId="0" fontId="5" fillId="0" borderId="34" xfId="0" applyFont="1" applyBorder="1" applyProtection="1">
      <protection/>
    </xf>
    <xf numFmtId="0" fontId="6" fillId="23" borderId="32" xfId="0" applyFont="1" applyFill="1" applyBorder="1" applyAlignment="1" applyProtection="1">
      <alignment horizontal="center" vertical="center"/>
      <protection/>
    </xf>
    <xf numFmtId="0" fontId="5" fillId="18" borderId="33" xfId="0" applyFont="1" applyFill="1" applyBorder="1" applyProtection="1">
      <protection/>
    </xf>
    <xf numFmtId="0" fontId="5" fillId="18" borderId="34" xfId="0" applyFont="1" applyFill="1" applyBorder="1" applyProtection="1">
      <protection/>
    </xf>
    <xf numFmtId="0" fontId="6" fillId="24" borderId="32" xfId="0" applyFont="1" applyFill="1" applyBorder="1" applyAlignment="1" applyProtection="1">
      <alignment horizontal="center" vertical="center"/>
      <protection/>
    </xf>
    <xf numFmtId="0" fontId="6" fillId="21" borderId="32" xfId="0" applyFont="1" applyFill="1" applyBorder="1" applyAlignment="1" applyProtection="1">
      <alignment horizontal="center" vertical="center"/>
      <protection/>
    </xf>
    <xf numFmtId="0" fontId="13" fillId="25" borderId="27" xfId="0" applyFont="1" applyFill="1" applyBorder="1" applyAlignment="1" applyProtection="1">
      <alignment horizontal="center" vertical="center"/>
      <protection/>
    </xf>
    <xf numFmtId="0" fontId="5" fillId="7" borderId="28" xfId="0" applyFont="1" applyFill="1" applyBorder="1" applyProtection="1">
      <protection/>
    </xf>
    <xf numFmtId="0" fontId="5" fillId="7" borderId="29" xfId="0" applyFont="1" applyFill="1" applyBorder="1" applyProtection="1">
      <protection/>
    </xf>
    <xf numFmtId="0" fontId="5" fillId="7" borderId="3" xfId="0" applyFont="1" applyFill="1" applyBorder="1" applyProtection="1"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26" borderId="32" xfId="0" applyFont="1" applyFill="1" applyBorder="1" applyAlignment="1" applyProtection="1">
      <alignment horizontal="center" vertical="center"/>
      <protection/>
    </xf>
    <xf numFmtId="0" fontId="6" fillId="27" borderId="32" xfId="0" applyFont="1" applyFill="1" applyBorder="1" applyAlignment="1" applyProtection="1">
      <alignment horizontal="center" vertical="center"/>
      <protection/>
    </xf>
    <xf numFmtId="0" fontId="6" fillId="27" borderId="33" xfId="0" applyFont="1" applyFill="1" applyBorder="1" applyAlignment="1" applyProtection="1">
      <alignment horizontal="center" vertical="center"/>
      <protection/>
    </xf>
    <xf numFmtId="0" fontId="13" fillId="23" borderId="27" xfId="0" applyFont="1" applyFill="1" applyBorder="1" applyAlignment="1" applyProtection="1">
      <alignment horizontal="center" vertical="center"/>
      <protection/>
    </xf>
    <xf numFmtId="0" fontId="5" fillId="18" borderId="28" xfId="0" applyFont="1" applyFill="1" applyBorder="1" applyProtection="1">
      <protection/>
    </xf>
    <xf numFmtId="0" fontId="5" fillId="18" borderId="29" xfId="0" applyFont="1" applyFill="1" applyBorder="1" applyProtection="1">
      <protection/>
    </xf>
    <xf numFmtId="0" fontId="5" fillId="18" borderId="3" xfId="0" applyFont="1" applyFill="1" applyBorder="1" applyProtection="1">
      <protection/>
    </xf>
    <xf numFmtId="0" fontId="0" fillId="0" borderId="35" xfId="0" applyFont="1" applyBorder="1" applyAlignment="1" applyProtection="1">
      <alignment horizontal="center"/>
      <protection/>
    </xf>
    <xf numFmtId="0" fontId="5" fillId="0" borderId="35" xfId="0" applyFont="1" applyBorder="1" applyProtection="1">
      <protection/>
    </xf>
    <xf numFmtId="0" fontId="13" fillId="27" borderId="27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 vertical="center"/>
      <protection/>
    </xf>
    <xf numFmtId="0" fontId="36" fillId="28" borderId="36" xfId="0" applyFont="1" applyFill="1" applyBorder="1" applyAlignment="1" applyProtection="1">
      <alignment horizontal="center" vertical="center"/>
      <protection/>
    </xf>
    <xf numFmtId="0" fontId="36" fillId="28" borderId="37" xfId="0" applyFont="1" applyFill="1" applyBorder="1" applyAlignment="1" applyProtection="1">
      <alignment horizontal="center" vertical="center"/>
      <protection/>
    </xf>
    <xf numFmtId="0" fontId="36" fillId="28" borderId="38" xfId="0" applyFont="1" applyFill="1" applyBorder="1" applyAlignment="1" applyProtection="1">
      <alignment horizontal="center" vertical="center"/>
      <protection/>
    </xf>
    <xf numFmtId="0" fontId="36" fillId="28" borderId="39" xfId="0" applyFont="1" applyFill="1" applyBorder="1" applyAlignment="1" applyProtection="1">
      <alignment horizontal="center" vertical="center"/>
      <protection/>
    </xf>
    <xf numFmtId="0" fontId="13" fillId="22" borderId="27" xfId="0" applyFont="1" applyFill="1" applyBorder="1" applyAlignment="1" applyProtection="1">
      <alignment horizontal="center" vertical="center"/>
      <protection/>
    </xf>
    <xf numFmtId="0" fontId="13" fillId="26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0" borderId="3" xfId="0" applyFont="1" applyBorder="1" applyProtection="1"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17" fillId="29" borderId="36" xfId="0" applyFont="1" applyFill="1" applyBorder="1" applyAlignment="1" applyProtection="1">
      <alignment horizontal="center" vertical="center"/>
      <protection/>
    </xf>
    <xf numFmtId="0" fontId="17" fillId="29" borderId="37" xfId="0" applyFont="1" applyFill="1" applyBorder="1" applyAlignment="1" applyProtection="1">
      <alignment horizontal="center" vertical="center"/>
      <protection/>
    </xf>
    <xf numFmtId="0" fontId="17" fillId="29" borderId="38" xfId="0" applyFont="1" applyFill="1" applyBorder="1" applyAlignment="1" applyProtection="1">
      <alignment horizontal="center" vertical="center"/>
      <protection/>
    </xf>
    <xf numFmtId="0" fontId="17" fillId="29" borderId="39" xfId="0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4" fillId="30" borderId="40" xfId="0" applyFont="1" applyFill="1" applyBorder="1" applyAlignment="1" applyProtection="1">
      <alignment horizontal="right" vertical="center"/>
      <protection/>
    </xf>
    <xf numFmtId="0" fontId="5" fillId="0" borderId="41" xfId="0" applyFont="1" applyBorder="1" applyProtection="1">
      <protection/>
    </xf>
    <xf numFmtId="0" fontId="5" fillId="0" borderId="42" xfId="0" applyFont="1" applyBorder="1" applyProtection="1">
      <protection/>
    </xf>
    <xf numFmtId="0" fontId="5" fillId="0" borderId="43" xfId="0" applyFont="1" applyBorder="1" applyProtection="1">
      <protection/>
    </xf>
    <xf numFmtId="0" fontId="21" fillId="16" borderId="36" xfId="28" applyFont="1" applyFill="1" applyBorder="1" applyAlignment="1" applyProtection="1">
      <alignment horizontal="center" vertical="center"/>
      <protection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5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1" fillId="16" borderId="0" xfId="28" applyFont="1" applyFill="1" applyBorder="1" applyAlignment="1" applyProtection="1">
      <alignment horizontal="center" vertical="center"/>
      <protection/>
    </xf>
    <xf numFmtId="0" fontId="21" fillId="16" borderId="47" xfId="28" applyFont="1" applyFill="1" applyBorder="1" applyAlignment="1" applyProtection="1">
      <alignment horizontal="center" vertical="center"/>
      <protection/>
    </xf>
    <xf numFmtId="0" fontId="21" fillId="16" borderId="48" xfId="28" applyFont="1" applyFill="1" applyBorder="1" applyAlignment="1" applyProtection="1">
      <alignment horizontal="center" vertical="center"/>
      <protection/>
    </xf>
    <xf numFmtId="0" fontId="21" fillId="16" borderId="49" xfId="28" applyFont="1" applyFill="1" applyBorder="1" applyAlignment="1" applyProtection="1">
      <alignment horizontal="center" vertical="center"/>
      <protection/>
    </xf>
    <xf numFmtId="0" fontId="21" fillId="16" borderId="50" xfId="28" applyFont="1" applyFill="1" applyBorder="1" applyAlignment="1" applyProtection="1">
      <alignment horizontal="center" vertical="center"/>
      <protection/>
    </xf>
    <xf numFmtId="0" fontId="2" fillId="0" borderId="51" xfId="28" applyBorder="1" applyAlignment="1" applyProtection="1">
      <alignment horizontal="center" vertical="center"/>
      <protection/>
    </xf>
    <xf numFmtId="0" fontId="2" fillId="0" borderId="45" xfId="28" applyBorder="1" applyAlignment="1" applyProtection="1">
      <alignment horizontal="center" vertical="center"/>
      <protection/>
    </xf>
    <xf numFmtId="0" fontId="2" fillId="0" borderId="26" xfId="28" applyBorder="1" applyAlignment="1" applyProtection="1">
      <alignment horizontal="center" vertical="center"/>
      <protection/>
    </xf>
    <xf numFmtId="0" fontId="2" fillId="0" borderId="47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1" fillId="31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Protection="1">
      <protection/>
    </xf>
    <xf numFmtId="0" fontId="5" fillId="0" borderId="54" xfId="0" applyFont="1" applyBorder="1" applyProtection="1">
      <protection/>
    </xf>
    <xf numFmtId="0" fontId="12" fillId="32" borderId="55" xfId="0" applyFont="1" applyFill="1" applyBorder="1" applyAlignment="1" applyProtection="1">
      <alignment horizontal="left" vertical="center"/>
      <protection/>
    </xf>
    <xf numFmtId="0" fontId="5" fillId="0" borderId="56" xfId="0" applyFont="1" applyBorder="1" applyProtection="1">
      <protection/>
    </xf>
    <xf numFmtId="0" fontId="12" fillId="32" borderId="57" xfId="0" applyFont="1" applyFill="1" applyBorder="1" applyAlignment="1" applyProtection="1">
      <alignment horizontal="left" vertical="center"/>
      <protection/>
    </xf>
    <xf numFmtId="0" fontId="2" fillId="20" borderId="58" xfId="28" applyFill="1" applyBorder="1" applyAlignment="1" applyProtection="1">
      <alignment horizontal="center" vertical="center"/>
      <protection/>
    </xf>
    <xf numFmtId="0" fontId="2" fillId="20" borderId="59" xfId="28" applyFill="1" applyBorder="1" applyAlignment="1" applyProtection="1">
      <alignment horizontal="center" vertical="center"/>
      <protection/>
    </xf>
    <xf numFmtId="0" fontId="2" fillId="20" borderId="60" xfId="28" applyFill="1" applyBorder="1" applyAlignment="1" applyProtection="1">
      <alignment horizontal="center" vertical="center"/>
      <protection/>
    </xf>
    <xf numFmtId="0" fontId="12" fillId="32" borderId="61" xfId="0" applyFont="1" applyFill="1" applyBorder="1" applyAlignment="1" applyProtection="1">
      <alignment horizontal="left" vertical="center"/>
      <protection/>
    </xf>
    <xf numFmtId="0" fontId="5" fillId="0" borderId="62" xfId="0" applyFont="1" applyBorder="1" applyProtection="1">
      <protection/>
    </xf>
    <xf numFmtId="0" fontId="5" fillId="0" borderId="63" xfId="0" applyFont="1" applyBorder="1" applyProtection="1"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36" xfId="28" applyBorder="1" applyAlignment="1" applyProtection="1">
      <alignment horizontal="center" vertical="center"/>
      <protection/>
    </xf>
    <xf numFmtId="0" fontId="2" fillId="0" borderId="37" xfId="28" applyBorder="1" applyAlignment="1" applyProtection="1">
      <alignment horizontal="center" vertical="center"/>
      <protection/>
    </xf>
    <xf numFmtId="0" fontId="2" fillId="0" borderId="46" xfId="28" applyBorder="1" applyAlignment="1" applyProtection="1">
      <alignment horizontal="center" vertical="center"/>
      <protection/>
    </xf>
    <xf numFmtId="0" fontId="2" fillId="0" borderId="64" xfId="28" applyBorder="1" applyAlignment="1" applyProtection="1">
      <alignment horizontal="center" vertical="center"/>
      <protection/>
    </xf>
    <xf numFmtId="0" fontId="2" fillId="0" borderId="38" xfId="28" applyBorder="1" applyAlignment="1" applyProtection="1">
      <alignment horizontal="center" vertical="center"/>
      <protection/>
    </xf>
    <xf numFmtId="0" fontId="2" fillId="0" borderId="39" xfId="28" applyBorder="1" applyAlignment="1" applyProtection="1">
      <alignment horizontal="center" vertical="center"/>
      <protection/>
    </xf>
    <xf numFmtId="0" fontId="2" fillId="20" borderId="36" xfId="28" applyFill="1" applyBorder="1" applyAlignment="1" applyProtection="1">
      <alignment horizontal="center" vertical="center"/>
      <protection/>
    </xf>
    <xf numFmtId="0" fontId="2" fillId="20" borderId="44" xfId="28" applyFill="1" applyBorder="1" applyAlignment="1" applyProtection="1">
      <alignment horizontal="center" vertical="center"/>
      <protection/>
    </xf>
    <xf numFmtId="0" fontId="2" fillId="20" borderId="37" xfId="28" applyFill="1" applyBorder="1" applyAlignment="1" applyProtection="1">
      <alignment horizontal="center" vertical="center"/>
      <protection/>
    </xf>
    <xf numFmtId="0" fontId="2" fillId="20" borderId="46" xfId="28" applyFill="1" applyBorder="1" applyAlignment="1" applyProtection="1">
      <alignment horizontal="center" vertical="center"/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20" borderId="64" xfId="28" applyFill="1" applyBorder="1" applyAlignment="1" applyProtection="1">
      <alignment horizontal="center" vertical="center"/>
      <protection/>
    </xf>
    <xf numFmtId="0" fontId="2" fillId="20" borderId="38" xfId="28" applyFill="1" applyBorder="1" applyAlignment="1" applyProtection="1">
      <alignment horizontal="center" vertical="center"/>
      <protection/>
    </xf>
    <xf numFmtId="0" fontId="2" fillId="20" borderId="65" xfId="28" applyFill="1" applyBorder="1" applyAlignment="1" applyProtection="1">
      <alignment horizontal="center" vertical="center"/>
      <protection/>
    </xf>
    <xf numFmtId="0" fontId="2" fillId="20" borderId="39" xfId="28" applyFill="1" applyBorder="1" applyAlignment="1" applyProtection="1">
      <alignment horizontal="center" vertic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5" fillId="17" borderId="36" xfId="20" applyFont="1" applyFill="1" applyBorder="1" applyAlignment="1">
      <alignment horizontal="center" vertical="center"/>
      <protection/>
    </xf>
    <xf numFmtId="0" fontId="25" fillId="17" borderId="44" xfId="20" applyFont="1" applyFill="1" applyBorder="1" applyAlignment="1">
      <alignment horizontal="center" vertical="center"/>
      <protection/>
    </xf>
    <xf numFmtId="0" fontId="25" fillId="17" borderId="37" xfId="20" applyFont="1" applyFill="1" applyBorder="1" applyAlignment="1">
      <alignment horizontal="center" vertical="center"/>
      <protection/>
    </xf>
    <xf numFmtId="0" fontId="25" fillId="17" borderId="38" xfId="20" applyFont="1" applyFill="1" applyBorder="1" applyAlignment="1">
      <alignment horizontal="center" vertical="center"/>
      <protection/>
    </xf>
    <xf numFmtId="0" fontId="25" fillId="17" borderId="65" xfId="20" applyFont="1" applyFill="1" applyBorder="1" applyAlignment="1">
      <alignment horizontal="center" vertical="center"/>
      <protection/>
    </xf>
    <xf numFmtId="0" fontId="25" fillId="17" borderId="39" xfId="20" applyFont="1" applyFill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20" borderId="58" xfId="20" applyFont="1" applyFill="1" applyBorder="1" applyAlignment="1">
      <alignment horizontal="center" vertical="center"/>
      <protection/>
    </xf>
    <xf numFmtId="0" fontId="2" fillId="20" borderId="59" xfId="20" applyFill="1" applyBorder="1" applyAlignment="1">
      <alignment horizontal="center" vertical="center"/>
      <protection/>
    </xf>
    <xf numFmtId="0" fontId="2" fillId="20" borderId="60" xfId="20" applyFill="1" applyBorder="1" applyAlignment="1">
      <alignment horizontal="center" vertical="center"/>
      <protection/>
    </xf>
    <xf numFmtId="0" fontId="2" fillId="20" borderId="38" xfId="20" applyFill="1" applyBorder="1" applyAlignment="1">
      <alignment horizontal="center" vertical="center"/>
      <protection/>
    </xf>
    <xf numFmtId="0" fontId="2" fillId="20" borderId="65" xfId="20" applyFill="1" applyBorder="1" applyAlignment="1">
      <alignment horizontal="center" vertical="center"/>
      <protection/>
    </xf>
    <xf numFmtId="0" fontId="2" fillId="20" borderId="66" xfId="20" applyFill="1" applyBorder="1" applyAlignment="1">
      <alignment horizontal="center" vertical="center"/>
      <protection/>
    </xf>
    <xf numFmtId="0" fontId="2" fillId="0" borderId="51" xfId="20" applyBorder="1" applyAlignment="1">
      <alignment horizontal="center" vertical="center"/>
      <protection/>
    </xf>
    <xf numFmtId="0" fontId="2" fillId="0" borderId="45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47" xfId="20" applyBorder="1" applyAlignment="1">
      <alignment horizontal="center" vertical="center"/>
      <protection/>
    </xf>
    <xf numFmtId="0" fontId="2" fillId="0" borderId="67" xfId="20" applyBorder="1" applyAlignment="1">
      <alignment horizontal="center" vertical="center"/>
      <protection/>
    </xf>
    <xf numFmtId="0" fontId="2" fillId="0" borderId="66" xfId="20" applyBorder="1" applyAlignment="1">
      <alignment horizontal="center" vertical="center"/>
      <protection/>
    </xf>
    <xf numFmtId="0" fontId="21" fillId="16" borderId="36" xfId="20" applyFont="1" applyFill="1" applyBorder="1" applyAlignment="1">
      <alignment horizontal="center" vertical="center"/>
      <protection/>
    </xf>
    <xf numFmtId="0" fontId="21" fillId="16" borderId="44" xfId="20" applyFont="1" applyFill="1" applyBorder="1" applyAlignment="1">
      <alignment horizontal="center" vertical="center"/>
      <protection/>
    </xf>
    <xf numFmtId="0" fontId="21" fillId="16" borderId="45" xfId="20" applyFont="1" applyFill="1" applyBorder="1" applyAlignment="1">
      <alignment horizontal="center" vertical="center"/>
      <protection/>
    </xf>
    <xf numFmtId="0" fontId="21" fillId="16" borderId="46" xfId="20" applyFont="1" applyFill="1" applyBorder="1" applyAlignment="1">
      <alignment horizontal="center" vertical="center"/>
      <protection/>
    </xf>
    <xf numFmtId="0" fontId="21" fillId="16" borderId="0" xfId="20" applyFont="1" applyFill="1" applyBorder="1" applyAlignment="1">
      <alignment horizontal="center" vertical="center"/>
      <protection/>
    </xf>
    <xf numFmtId="0" fontId="21" fillId="16" borderId="47" xfId="20" applyFont="1" applyFill="1" applyBorder="1" applyAlignment="1">
      <alignment horizontal="center" vertical="center"/>
      <protection/>
    </xf>
    <xf numFmtId="0" fontId="21" fillId="16" borderId="48" xfId="20" applyFont="1" applyFill="1" applyBorder="1" applyAlignment="1">
      <alignment horizontal="center" vertical="center"/>
      <protection/>
    </xf>
    <xf numFmtId="0" fontId="21" fillId="16" borderId="49" xfId="20" applyFont="1" applyFill="1" applyBorder="1" applyAlignment="1">
      <alignment horizontal="center" vertical="center"/>
      <protection/>
    </xf>
    <xf numFmtId="0" fontId="21" fillId="16" borderId="50" xfId="20" applyFont="1" applyFill="1" applyBorder="1" applyAlignment="1">
      <alignment horizontal="center" vertical="center"/>
      <protection/>
    </xf>
    <xf numFmtId="0" fontId="19" fillId="33" borderId="20" xfId="20" applyFont="1" applyFill="1" applyBorder="1" applyAlignment="1">
      <alignment horizontal="center" vertical="center"/>
      <protection/>
    </xf>
    <xf numFmtId="0" fontId="19" fillId="33" borderId="68" xfId="20" applyFont="1" applyFill="1" applyBorder="1" applyAlignment="1">
      <alignment horizontal="center" vertical="center"/>
      <protection/>
    </xf>
    <xf numFmtId="0" fontId="19" fillId="33" borderId="21" xfId="20" applyFont="1" applyFill="1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3" fillId="0" borderId="5" xfId="20" applyFont="1" applyBorder="1" applyAlignment="1" applyProtection="1">
      <alignment horizontal="center" vertical="center"/>
      <protection locked="0"/>
    </xf>
    <xf numFmtId="0" fontId="23" fillId="0" borderId="9" xfId="20" applyFont="1" applyBorder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center" vertical="center"/>
      <protection locked="0"/>
    </xf>
    <xf numFmtId="0" fontId="23" fillId="0" borderId="11" xfId="20" applyFont="1" applyBorder="1" applyAlignment="1" applyProtection="1">
      <alignment horizontal="center" vertical="center"/>
      <protection locked="0"/>
    </xf>
    <xf numFmtId="0" fontId="23" fillId="0" borderId="12" xfId="20" applyFont="1" applyBorder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locked="0"/>
    </xf>
    <xf numFmtId="0" fontId="2" fillId="0" borderId="69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  <cellStyle name="Normale 2 7" xfId="44"/>
    <cellStyle name="Normale 2 4 2 2 2" xfId="45"/>
    <cellStyle name="Explanatory Text 2 2" xfId="46"/>
    <cellStyle name="Normal 4 2" xfId="47"/>
    <cellStyle name="Normal 5" xfId="48"/>
    <cellStyle name="Normale 2 3 2 2 2 2" xfId="49"/>
    <cellStyle name="Normale 2 3 2 2 3" xfId="50"/>
    <cellStyle name="Normale 2 3 2 3 2" xfId="51"/>
    <cellStyle name="Normale 2 3 2 4" xfId="52"/>
    <cellStyle name="Normale 2 3 3 2 2" xfId="53"/>
    <cellStyle name="Normale 2 3 3 3" xfId="54"/>
    <cellStyle name="Normale 2 3 4 2" xfId="55"/>
    <cellStyle name="Normale 2 3 5" xfId="56"/>
    <cellStyle name="Normale 2 4 2 3" xfId="57"/>
    <cellStyle name="Normale 2 4 3 2" xfId="58"/>
    <cellStyle name="Normale 2 4 4" xfId="59"/>
    <cellStyle name="Normale 2 5 2 2" xfId="60"/>
    <cellStyle name="Normale 2 5 3" xfId="61"/>
    <cellStyle name="Normale 2 6 2" xfId="62"/>
    <cellStyle name="Collegamento ipertestuale" xfId="63"/>
    <cellStyle name="Collegamento ipertestuale visitato" xfId="64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9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70" t="str">
        <f>UPPER(B23)</f>
        <v/>
      </c>
      <c r="Q8" s="171"/>
      <c r="R8" s="171"/>
      <c r="S8" s="172"/>
      <c r="T8" s="179">
        <f>SUM(Y8:Y11)</f>
        <v>0</v>
      </c>
      <c r="U8" s="180"/>
      <c r="V8" s="183" t="str">
        <f>D31</f>
        <v>GORI GIANFRANCO</v>
      </c>
      <c r="W8" s="184"/>
      <c r="X8" s="184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3"/>
      <c r="Q9" s="174"/>
      <c r="R9" s="174"/>
      <c r="S9" s="175"/>
      <c r="T9" s="181"/>
      <c r="U9" s="182"/>
      <c r="V9" s="185" t="str">
        <f>D33</f>
        <v>SAMPIERI CARLO</v>
      </c>
      <c r="W9" s="186"/>
      <c r="X9" s="186"/>
      <c r="Y9" s="82"/>
      <c r="Z9" s="85" t="s">
        <v>164</v>
      </c>
    </row>
    <row r="10" spans="1:26" ht="15.75" customHeight="1" thickBot="1">
      <c r="A10" s="81"/>
      <c r="B10" s="187" t="s">
        <v>148</v>
      </c>
      <c r="C10" s="190" t="s">
        <v>156</v>
      </c>
      <c r="D10" s="191"/>
      <c r="E10" s="191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76"/>
      <c r="Q10" s="177"/>
      <c r="R10" s="177"/>
      <c r="S10" s="178"/>
      <c r="T10" s="181"/>
      <c r="U10" s="182"/>
      <c r="V10" s="185" t="str">
        <f>D35</f>
        <v>CASTELLANI ANDREA</v>
      </c>
      <c r="W10" s="186"/>
      <c r="X10" s="186"/>
      <c r="Y10" s="82"/>
      <c r="Z10" s="85" t="s">
        <v>166</v>
      </c>
    </row>
    <row r="11" spans="1:26" ht="15.75" customHeight="1">
      <c r="A11" s="16"/>
      <c r="B11" s="188"/>
      <c r="C11" s="192" t="s">
        <v>158</v>
      </c>
      <c r="D11" s="120"/>
      <c r="E11" s="120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93" t="str">
        <f>UPPER(B25)</f>
        <v/>
      </c>
      <c r="Q11" s="194"/>
      <c r="R11" s="194"/>
      <c r="S11" s="195"/>
      <c r="T11" s="181"/>
      <c r="U11" s="182"/>
      <c r="V11" s="185" t="str">
        <f>D37</f>
        <v>PERINI MARCO</v>
      </c>
      <c r="W11" s="186"/>
      <c r="X11" s="186"/>
      <c r="Y11" s="82"/>
      <c r="Z11" s="85" t="s">
        <v>168</v>
      </c>
    </row>
    <row r="12" spans="1:26" ht="15.75" customHeight="1" thickBot="1">
      <c r="A12" s="16"/>
      <c r="B12" s="188"/>
      <c r="C12" s="196" t="s">
        <v>403</v>
      </c>
      <c r="D12" s="197"/>
      <c r="E12" s="198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4"/>
      <c r="Q12" s="94"/>
      <c r="R12" s="94"/>
      <c r="S12" s="94"/>
      <c r="T12" s="95"/>
      <c r="U12" s="95"/>
      <c r="V12" s="96"/>
      <c r="W12" s="96"/>
      <c r="X12" s="96"/>
      <c r="Y12" s="97"/>
      <c r="Z12" s="98"/>
    </row>
    <row r="13" spans="1:26" ht="15.75" customHeight="1" thickBot="1">
      <c r="A13" s="16"/>
      <c r="B13" s="188"/>
      <c r="C13" s="196" t="s">
        <v>396</v>
      </c>
      <c r="D13" s="197"/>
      <c r="E13" s="19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4"/>
      <c r="Q13" s="94"/>
      <c r="R13" s="94"/>
      <c r="S13" s="94"/>
      <c r="T13" s="95"/>
      <c r="U13" s="95"/>
      <c r="V13" s="96"/>
      <c r="W13" s="96"/>
      <c r="X13" s="96"/>
      <c r="Y13" s="97"/>
      <c r="Z13" s="98"/>
    </row>
    <row r="14" spans="1:26" ht="15.75" customHeight="1" thickBot="1">
      <c r="A14" s="16"/>
      <c r="B14" s="189"/>
      <c r="C14" s="196" t="s">
        <v>398</v>
      </c>
      <c r="D14" s="197"/>
      <c r="E14" s="19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6" t="s">
        <v>149</v>
      </c>
      <c r="C15" s="167"/>
      <c r="D15" s="167"/>
      <c r="E15" s="167"/>
      <c r="F15" s="151" t="str">
        <f>IF(AND(F10="OK",F11="OK",F14="OK")=TRUE,"VALIDO","NON VALIDO")</f>
        <v>NON VALIDO</v>
      </c>
      <c r="G15" s="16"/>
      <c r="H15" s="101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8"/>
      <c r="C16" s="169"/>
      <c r="D16" s="169"/>
      <c r="E16" s="169"/>
      <c r="F16" s="152"/>
      <c r="G16" s="16"/>
      <c r="H16" s="101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102"/>
      <c r="C17" s="102"/>
      <c r="D17" s="102"/>
      <c r="E17" s="102"/>
      <c r="F17" s="102"/>
      <c r="G17" s="16"/>
      <c r="H17" s="101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102"/>
      <c r="C18" s="102"/>
      <c r="D18" s="102"/>
      <c r="E18" s="102"/>
      <c r="F18" s="102"/>
      <c r="G18" s="16"/>
      <c r="H18" s="101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102"/>
      <c r="C19" s="102"/>
      <c r="D19" s="102"/>
      <c r="E19" s="102"/>
      <c r="F19" s="102"/>
      <c r="G19" s="16"/>
      <c r="H19" s="101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102"/>
      <c r="C20" s="102"/>
      <c r="D20" s="102"/>
      <c r="E20" s="102"/>
      <c r="F20" s="102"/>
      <c r="G20" s="16"/>
      <c r="H20" s="101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1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100">
        <f>IF(OR(D31="",D33="",D35="",D37="",D41=""),0,1)</f>
        <v>1</v>
      </c>
      <c r="C22" s="100">
        <f>IF((COUNTIF(E31:E42,E31)+COUNTIF(E31:E42,E33)+COUNTIF(E31:E42,E35)+COUNTIF(E31:E42,E37)+COUNTIF(E31:E42,E41))=5,1,0)</f>
        <v>0</v>
      </c>
      <c r="D22" s="100">
        <f>IF(I25&lt;0,0,1)</f>
        <v>1</v>
      </c>
      <c r="E22" s="100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5" t="s">
        <v>157</v>
      </c>
      <c r="B23" s="155"/>
      <c r="C23" s="156"/>
      <c r="D23" s="157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6"/>
      <c r="B24" s="158"/>
      <c r="C24" s="159"/>
      <c r="D24" s="160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3" t="s">
        <v>151</v>
      </c>
      <c r="B25" s="155"/>
      <c r="C25" s="156"/>
      <c r="D25" s="157"/>
      <c r="E25" s="16"/>
      <c r="F25" s="16"/>
      <c r="G25" s="161" t="s">
        <v>152</v>
      </c>
      <c r="H25" s="162"/>
      <c r="I25" s="117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4"/>
      <c r="B26" s="158"/>
      <c r="C26" s="159"/>
      <c r="D26" s="160"/>
      <c r="E26" s="16"/>
      <c r="F26" s="16"/>
      <c r="G26" s="163"/>
      <c r="H26" s="164"/>
      <c r="I26" s="118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3" t="s">
        <v>397</v>
      </c>
      <c r="H27" s="144"/>
      <c r="I27" s="117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5"/>
      <c r="H28" s="146"/>
      <c r="I28" s="118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8" t="s">
        <v>153</v>
      </c>
      <c r="B31" s="110"/>
      <c r="C31" s="110"/>
      <c r="D31" s="113" t="s">
        <v>199</v>
      </c>
      <c r="E31" s="115" t="str">
        <f>IF(D31="","SCEGLI UN GIOCATORE NELLA CELLA A SINISTRA",INDEX(A49:E64,MATCH(D31,E49:E64,0),3))</f>
        <v>Footgolf Prato</v>
      </c>
      <c r="F31" s="117">
        <f>IF(D31="",0,INDEX(A49:D64,MATCH(D31,E49:E64,0),4))</f>
        <v>207</v>
      </c>
      <c r="G31" s="149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1"/>
      <c r="B32" s="112"/>
      <c r="C32" s="112"/>
      <c r="D32" s="114"/>
      <c r="E32" s="116"/>
      <c r="F32" s="118"/>
      <c r="G32" s="150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7" t="s">
        <v>154</v>
      </c>
      <c r="B33" s="110"/>
      <c r="C33" s="110"/>
      <c r="D33" s="113" t="s">
        <v>206</v>
      </c>
      <c r="E33" s="115" t="str">
        <f>IF(D33="","SCEGLI UN GIOCATORE NELLA CELLA A SINISTRA",INDEX(A68:E83,MATCH(D33,E68:E83,0),3))</f>
        <v>Footgolf Siena</v>
      </c>
      <c r="F33" s="117">
        <f>IF(D33="",0,INDEX(A68:D83,MATCH(D33,E68:E83,0),4))</f>
        <v>202</v>
      </c>
      <c r="G33" s="139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1"/>
      <c r="B34" s="112"/>
      <c r="C34" s="112"/>
      <c r="D34" s="114"/>
      <c r="E34" s="116"/>
      <c r="F34" s="118"/>
      <c r="G34" s="140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2" t="s">
        <v>155</v>
      </c>
      <c r="B35" s="110"/>
      <c r="C35" s="110"/>
      <c r="D35" s="113" t="s">
        <v>264</v>
      </c>
      <c r="E35" s="115" t="str">
        <f>IF(D35="","SCEGLI UN GIOCATORE NELLA CELLA A SINISTRA",INDEX(A87:E102,MATCH(D35,E87:E102,0),3))</f>
        <v>Footgolf Prato</v>
      </c>
      <c r="F35" s="117">
        <f>IF(D35="",0,INDEX(A87:D102,MATCH(D35,E87:E102,0),4))</f>
        <v>201</v>
      </c>
      <c r="G35" s="139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1"/>
      <c r="B36" s="112"/>
      <c r="C36" s="112"/>
      <c r="D36" s="114"/>
      <c r="E36" s="116"/>
      <c r="F36" s="118"/>
      <c r="G36" s="140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401</v>
      </c>
      <c r="B37" s="110"/>
      <c r="C37" s="110"/>
      <c r="D37" s="113" t="s">
        <v>345</v>
      </c>
      <c r="E37" s="115" t="str">
        <f>IF(D37="","SCEGLI UN GIOCATORE NELLA CELLA A SINISTRA",INDEX(J49:N64,MATCH(D37,N49:N64,0),3))</f>
        <v>Footgolf San Miniato</v>
      </c>
      <c r="F37" s="117">
        <f>IF(D37="",0,INDEX(J49:M64,MATCH(D37,N49:N64,0),4))</f>
        <v>199</v>
      </c>
      <c r="G37" s="139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1"/>
      <c r="B38" s="112"/>
      <c r="C38" s="112"/>
      <c r="D38" s="131"/>
      <c r="E38" s="116"/>
      <c r="F38" s="118"/>
      <c r="G38" s="140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35" t="s">
        <v>404</v>
      </c>
      <c r="B39" s="136"/>
      <c r="C39" s="136"/>
      <c r="D39" s="113" t="s">
        <v>408</v>
      </c>
      <c r="E39" s="115" t="str">
        <f>IF(D39="","SCEGLI UN GIOCATORE NELLA CELLA A SINISTRA",INDEX(J68:N132,MATCH(D39,N68:N132,0),3))</f>
        <v>Footgolf Shangay</v>
      </c>
      <c r="F39" s="117">
        <f>IF(D39="",0,INDEX(J68:N152,MATCH(D39,N68:N152,0),4))</f>
        <v>198</v>
      </c>
      <c r="G39" s="139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7"/>
      <c r="B40" s="138"/>
      <c r="C40" s="138"/>
      <c r="D40" s="131"/>
      <c r="E40" s="116"/>
      <c r="F40" s="118"/>
      <c r="G40" s="140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09" t="s">
        <v>402</v>
      </c>
      <c r="B41" s="110"/>
      <c r="C41" s="110"/>
      <c r="D41" s="113" t="s">
        <v>278</v>
      </c>
      <c r="E41" s="115" t="str">
        <f>IF(D41="","SCEGLI UN GIOCATORE NELLA CELLA A SINISTRA",INDEX(A106:E134,MATCH(D41,E106:E134,0),3))</f>
        <v>Footgolf Shangay</v>
      </c>
      <c r="F41" s="117">
        <f>IF(D41="",0,INDEX(A106:E134,MATCH(D41,E106:E134,0),4))</f>
        <v>191</v>
      </c>
      <c r="G41" s="102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11"/>
      <c r="B42" s="112"/>
      <c r="C42" s="112"/>
      <c r="D42" s="114"/>
      <c r="E42" s="116"/>
      <c r="F42" s="118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27" t="s">
        <v>400</v>
      </c>
      <c r="B43" s="128"/>
      <c r="C43" s="128"/>
      <c r="D43" s="113" t="s">
        <v>325</v>
      </c>
      <c r="E43" s="115" t="str">
        <f>IF(D43="","SCEGLI UN GIOCATORE NELLA CELLA A SINISTRA",INDEX(J68:N136,MATCH(D43,N68:N136,0),3))</f>
        <v>Footgolf Pisa</v>
      </c>
      <c r="F43" s="117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9"/>
      <c r="B44" s="130"/>
      <c r="C44" s="130"/>
      <c r="D44" s="131"/>
      <c r="E44" s="116"/>
      <c r="F44" s="118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32" t="s">
        <v>143</v>
      </c>
      <c r="B47" s="120"/>
      <c r="C47" s="120"/>
      <c r="D47" s="121"/>
      <c r="E47" s="16"/>
      <c r="F47" s="3"/>
      <c r="G47" s="3"/>
      <c r="H47" s="3"/>
      <c r="I47" s="3"/>
      <c r="J47" s="133" t="s">
        <v>401</v>
      </c>
      <c r="K47" s="134"/>
      <c r="L47" s="134"/>
      <c r="M47" s="1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aca="true" t="shared" si="0" ref="E49:E64">CONCATENATE(A49," ",B49)</f>
        <v>GORI GIANFRANCO</v>
      </c>
      <c r="F49" s="3"/>
      <c r="G49" s="3"/>
      <c r="J49" s="103" t="s">
        <v>62</v>
      </c>
      <c r="K49" s="103" t="s">
        <v>22</v>
      </c>
      <c r="L49" s="75" t="s">
        <v>14</v>
      </c>
      <c r="M49" s="74">
        <v>200</v>
      </c>
      <c r="N49" s="104" t="str">
        <f aca="true" t="shared" si="1" ref="N49:N64">CONCATENATE(J49," ",K49)</f>
        <v>BORGHESI ANDREA</v>
      </c>
      <c r="O49" s="105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3" t="s">
        <v>26</v>
      </c>
      <c r="B50" s="103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3" t="s">
        <v>344</v>
      </c>
      <c r="K50" s="103" t="s">
        <v>53</v>
      </c>
      <c r="L50" s="75" t="s">
        <v>63</v>
      </c>
      <c r="M50" s="74">
        <v>199</v>
      </c>
      <c r="N50" s="104" t="str">
        <f t="shared" si="1"/>
        <v>PERINI MARCO</v>
      </c>
      <c r="O50" s="105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3" t="s">
        <v>95</v>
      </c>
      <c r="B51" s="103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3" t="s">
        <v>127</v>
      </c>
      <c r="K51" s="103" t="s">
        <v>109</v>
      </c>
      <c r="L51" s="75" t="s">
        <v>11</v>
      </c>
      <c r="M51" s="74">
        <v>197</v>
      </c>
      <c r="N51" s="104" t="str">
        <f t="shared" si="1"/>
        <v>CAGNONI  STEFANO</v>
      </c>
      <c r="O51" s="105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3" t="s">
        <v>26</v>
      </c>
      <c r="B52" s="103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3" t="s">
        <v>28</v>
      </c>
      <c r="K52" s="103" t="s">
        <v>29</v>
      </c>
      <c r="L52" s="75" t="s">
        <v>407</v>
      </c>
      <c r="M52" s="74">
        <v>197</v>
      </c>
      <c r="N52" s="104" t="str">
        <f t="shared" si="1"/>
        <v>CIANTELLI FRANCESCO</v>
      </c>
      <c r="O52" s="105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3" t="s">
        <v>108</v>
      </c>
      <c r="B53" s="103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3" t="s">
        <v>237</v>
      </c>
      <c r="K53" s="103" t="s">
        <v>104</v>
      </c>
      <c r="L53" s="75" t="s">
        <v>34</v>
      </c>
      <c r="M53" s="74">
        <v>196</v>
      </c>
      <c r="N53" s="104" t="str">
        <f t="shared" si="1"/>
        <v>MATTEINI PAOLO</v>
      </c>
      <c r="O53" s="10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3" t="s">
        <v>233</v>
      </c>
      <c r="B54" s="103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3" t="s">
        <v>73</v>
      </c>
      <c r="K54" s="103" t="s">
        <v>74</v>
      </c>
      <c r="L54" s="75" t="s">
        <v>23</v>
      </c>
      <c r="M54" s="74">
        <v>196</v>
      </c>
      <c r="N54" s="104" t="str">
        <f t="shared" si="1"/>
        <v>ANICHINI ALDO</v>
      </c>
      <c r="O54" s="10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3" t="s">
        <v>12</v>
      </c>
      <c r="B55" s="103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3" t="s">
        <v>59</v>
      </c>
      <c r="K55" s="103" t="s">
        <v>13</v>
      </c>
      <c r="L55" s="75" t="s">
        <v>23</v>
      </c>
      <c r="M55" s="74">
        <v>196</v>
      </c>
      <c r="N55" s="104" t="str">
        <f t="shared" si="1"/>
        <v>FIORENTINI ALESSIO</v>
      </c>
      <c r="O55" s="10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3" t="s">
        <v>32</v>
      </c>
      <c r="B56" s="103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3" t="s">
        <v>110</v>
      </c>
      <c r="K56" s="103" t="s">
        <v>111</v>
      </c>
      <c r="L56" s="75" t="s">
        <v>406</v>
      </c>
      <c r="M56" s="74">
        <v>196</v>
      </c>
      <c r="N56" s="104" t="str">
        <f t="shared" si="1"/>
        <v>BARBINI FILIPPO</v>
      </c>
      <c r="O56" s="10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3" t="s">
        <v>7</v>
      </c>
      <c r="B57" s="103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3" t="s">
        <v>112</v>
      </c>
      <c r="K57" s="103" t="s">
        <v>53</v>
      </c>
      <c r="L57" s="75" t="s">
        <v>34</v>
      </c>
      <c r="M57" s="74">
        <v>195</v>
      </c>
      <c r="N57" s="104" t="str">
        <f t="shared" si="1"/>
        <v>CASTAGNI MARCO</v>
      </c>
      <c r="O57" s="10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3" t="s">
        <v>51</v>
      </c>
      <c r="B58" s="103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3" t="s">
        <v>88</v>
      </c>
      <c r="K58" s="103" t="s">
        <v>89</v>
      </c>
      <c r="L58" s="62" t="s">
        <v>25</v>
      </c>
      <c r="M58" s="74">
        <v>195</v>
      </c>
      <c r="N58" s="104" t="str">
        <f t="shared" si="1"/>
        <v>CALAMAI CLAUDIO</v>
      </c>
      <c r="O58" s="10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3" t="s">
        <v>65</v>
      </c>
      <c r="B59" s="103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3" t="s">
        <v>56</v>
      </c>
      <c r="K59" s="103" t="s">
        <v>241</v>
      </c>
      <c r="L59" s="75" t="s">
        <v>25</v>
      </c>
      <c r="M59" s="74">
        <v>194</v>
      </c>
      <c r="N59" s="104" t="str">
        <f t="shared" si="1"/>
        <v>COGONI  ANGELO</v>
      </c>
      <c r="O59" s="10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3" t="s">
        <v>58</v>
      </c>
      <c r="B60" s="103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3" t="s">
        <v>82</v>
      </c>
      <c r="K60" s="103" t="s">
        <v>27</v>
      </c>
      <c r="L60" s="75" t="s">
        <v>83</v>
      </c>
      <c r="M60" s="74">
        <v>194</v>
      </c>
      <c r="N60" s="104" t="str">
        <f t="shared" si="1"/>
        <v>VETTORI SIMONE</v>
      </c>
      <c r="O60" s="10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03" t="s">
        <v>72</v>
      </c>
      <c r="B61" s="103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3" t="s">
        <v>129</v>
      </c>
      <c r="K61" s="103" t="s">
        <v>130</v>
      </c>
      <c r="L61" s="75" t="s">
        <v>14</v>
      </c>
      <c r="M61" s="74">
        <v>193</v>
      </c>
      <c r="N61" s="104" t="str">
        <f t="shared" si="1"/>
        <v>CETARINI MARCELLO</v>
      </c>
      <c r="O61" s="10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03" t="s">
        <v>229</v>
      </c>
      <c r="B62" s="103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3" t="s">
        <v>93</v>
      </c>
      <c r="K62" s="103" t="s">
        <v>94</v>
      </c>
      <c r="L62" s="75" t="s">
        <v>23</v>
      </c>
      <c r="M62" s="74">
        <v>192</v>
      </c>
      <c r="N62" s="104" t="str">
        <f t="shared" si="1"/>
        <v>BAGNOLI ALESSANDRO</v>
      </c>
      <c r="O62" s="10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03" t="s">
        <v>30</v>
      </c>
      <c r="B63" s="103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3" t="s">
        <v>123</v>
      </c>
      <c r="K63" s="63" t="s">
        <v>124</v>
      </c>
      <c r="L63" s="75" t="s">
        <v>14</v>
      </c>
      <c r="M63" s="74">
        <v>190</v>
      </c>
      <c r="N63" s="104" t="str">
        <f t="shared" si="1"/>
        <v>PETRUZZI IURI</v>
      </c>
      <c r="O63" s="10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103" t="s">
        <v>56</v>
      </c>
      <c r="B64" s="103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3"/>
      <c r="K64" s="103"/>
      <c r="L64" s="75"/>
      <c r="M64" s="74"/>
      <c r="N64" s="104" t="str">
        <f t="shared" si="1"/>
        <v xml:space="preserve"> </v>
      </c>
      <c r="O64" s="10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19" t="s">
        <v>144</v>
      </c>
      <c r="B66" s="120"/>
      <c r="C66" s="120"/>
      <c r="D66" s="121"/>
      <c r="E66" s="16"/>
      <c r="F66" s="3"/>
      <c r="G66" s="3"/>
      <c r="H66" s="3"/>
      <c r="I66" s="3"/>
      <c r="J66" s="122" t="s">
        <v>404</v>
      </c>
      <c r="K66" s="123"/>
      <c r="L66" s="123"/>
      <c r="M66" s="124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3" t="s">
        <v>56</v>
      </c>
      <c r="B68" s="103" t="s">
        <v>57</v>
      </c>
      <c r="C68" s="75" t="s">
        <v>25</v>
      </c>
      <c r="D68" s="74">
        <v>205</v>
      </c>
      <c r="E68" s="23" t="str">
        <f aca="true" t="shared" si="2" ref="E68:E83">CONCATENATE(A68," ",B68)</f>
        <v>COGONI  RICCARDO</v>
      </c>
      <c r="F68" s="3"/>
      <c r="G68" s="3"/>
      <c r="H68" s="3"/>
      <c r="I68" s="3"/>
      <c r="J68" s="103" t="s">
        <v>336</v>
      </c>
      <c r="K68" s="103" t="s">
        <v>109</v>
      </c>
      <c r="L68" s="75" t="s">
        <v>54</v>
      </c>
      <c r="M68" s="74">
        <v>202</v>
      </c>
      <c r="N68" s="23" t="str">
        <f aca="true" t="shared" si="3" ref="N68:N131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3" t="s">
        <v>19</v>
      </c>
      <c r="B69" s="103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3" t="s">
        <v>363</v>
      </c>
      <c r="K69" s="103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3" t="s">
        <v>84</v>
      </c>
      <c r="B70" s="103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3" t="s">
        <v>333</v>
      </c>
      <c r="K70" s="103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3" t="s">
        <v>70</v>
      </c>
      <c r="B71" s="103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3" t="s">
        <v>366</v>
      </c>
      <c r="K71" s="103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3" t="s">
        <v>59</v>
      </c>
      <c r="B72" s="103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3" t="s">
        <v>374</v>
      </c>
      <c r="K72" s="103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3" t="s">
        <v>77</v>
      </c>
      <c r="B73" s="103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3" t="s">
        <v>351</v>
      </c>
      <c r="K73" s="103" t="s">
        <v>115</v>
      </c>
      <c r="L73" s="75" t="s">
        <v>407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3" t="s">
        <v>4</v>
      </c>
      <c r="B74" s="103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3" t="s">
        <v>390</v>
      </c>
      <c r="K74" s="103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3" t="s">
        <v>67</v>
      </c>
      <c r="B75" s="103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3" t="s">
        <v>389</v>
      </c>
      <c r="K75" s="103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3" t="s">
        <v>228</v>
      </c>
      <c r="B76" s="103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3" t="s">
        <v>132</v>
      </c>
      <c r="K76" s="103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3" t="s">
        <v>35</v>
      </c>
      <c r="B77" s="103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3" t="s">
        <v>338</v>
      </c>
      <c r="K77" s="103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3" t="s">
        <v>96</v>
      </c>
      <c r="B78" s="103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3" t="s">
        <v>365</v>
      </c>
      <c r="K78" s="103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3" t="s">
        <v>116</v>
      </c>
      <c r="B79" s="103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3" t="s">
        <v>373</v>
      </c>
      <c r="K79" s="103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03" t="s">
        <v>79</v>
      </c>
      <c r="B80" s="103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3" t="s">
        <v>385</v>
      </c>
      <c r="K80" s="103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03" t="s">
        <v>17</v>
      </c>
      <c r="B81" s="103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3" t="s">
        <v>238</v>
      </c>
      <c r="K81" s="103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03" t="s">
        <v>9</v>
      </c>
      <c r="B82" s="103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3" t="s">
        <v>128</v>
      </c>
      <c r="K82" s="103" t="s">
        <v>69</v>
      </c>
      <c r="L82" s="75" t="s">
        <v>407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03" t="s">
        <v>97</v>
      </c>
      <c r="B83" s="103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3" t="s">
        <v>357</v>
      </c>
      <c r="K83" s="103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16"/>
      <c r="B84" s="16"/>
      <c r="C84" s="16"/>
      <c r="D84" s="16"/>
      <c r="E84" s="16"/>
      <c r="F84" s="3"/>
      <c r="G84" s="3"/>
      <c r="H84" s="3"/>
      <c r="I84" s="3"/>
      <c r="J84" s="103" t="s">
        <v>138</v>
      </c>
      <c r="K84" s="103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25" t="s">
        <v>145</v>
      </c>
      <c r="B85" s="120"/>
      <c r="C85" s="120"/>
      <c r="D85" s="121"/>
      <c r="E85" s="16"/>
      <c r="F85" s="3"/>
      <c r="G85" s="3"/>
      <c r="H85" s="3"/>
      <c r="I85" s="3"/>
      <c r="J85" s="103" t="s">
        <v>340</v>
      </c>
      <c r="K85" s="103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3" t="s">
        <v>339</v>
      </c>
      <c r="K86" s="103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3" t="s">
        <v>332</v>
      </c>
      <c r="B87" s="103" t="s">
        <v>27</v>
      </c>
      <c r="C87" s="75" t="s">
        <v>25</v>
      </c>
      <c r="D87" s="74">
        <v>203</v>
      </c>
      <c r="E87" s="23" t="str">
        <f aca="true" t="shared" si="4" ref="E87:E102">CONCATENATE(A87," ",B87)</f>
        <v>SCARDIGLI SIMONE</v>
      </c>
      <c r="F87" s="3"/>
      <c r="G87" s="3"/>
      <c r="H87" s="3"/>
      <c r="I87" s="3"/>
      <c r="J87" s="103" t="s">
        <v>354</v>
      </c>
      <c r="K87" s="103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3" t="s">
        <v>405</v>
      </c>
      <c r="B88" s="103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3" t="s">
        <v>235</v>
      </c>
      <c r="K88" s="103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3" t="s">
        <v>73</v>
      </c>
      <c r="B89" s="103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3" t="s">
        <v>343</v>
      </c>
      <c r="K89" s="103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3" t="s">
        <v>21</v>
      </c>
      <c r="B90" s="103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3" t="s">
        <v>337</v>
      </c>
      <c r="K90" s="103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3" t="s">
        <v>352</v>
      </c>
      <c r="B91" s="103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3" t="s">
        <v>92</v>
      </c>
      <c r="K91" s="103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3" t="s">
        <v>41</v>
      </c>
      <c r="B92" s="103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3" t="s">
        <v>52</v>
      </c>
      <c r="K92" s="103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3" t="s">
        <v>232</v>
      </c>
      <c r="B93" s="103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3" t="s">
        <v>246</v>
      </c>
      <c r="K93" s="103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3" t="s">
        <v>99</v>
      </c>
      <c r="B94" s="103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3" t="s">
        <v>248</v>
      </c>
      <c r="K94" s="103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3" t="s">
        <v>61</v>
      </c>
      <c r="B95" s="103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3" t="s">
        <v>239</v>
      </c>
      <c r="K95" s="103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3" t="s">
        <v>52</v>
      </c>
      <c r="B96" s="103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3" t="s">
        <v>235</v>
      </c>
      <c r="K96" s="103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3" t="s">
        <v>68</v>
      </c>
      <c r="B97" s="103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3" t="s">
        <v>368</v>
      </c>
      <c r="K97" s="103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3" t="s">
        <v>81</v>
      </c>
      <c r="B98" s="103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3" t="s">
        <v>82</v>
      </c>
      <c r="K98" s="103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3" t="s">
        <v>15</v>
      </c>
      <c r="B99" s="103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3" t="s">
        <v>359</v>
      </c>
      <c r="K99" s="103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03" t="s">
        <v>64</v>
      </c>
      <c r="B100" s="103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3" t="s">
        <v>108</v>
      </c>
      <c r="K100" s="103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03" t="s">
        <v>103</v>
      </c>
      <c r="B101" s="103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3" t="s">
        <v>378</v>
      </c>
      <c r="K101" s="103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103" t="s">
        <v>105</v>
      </c>
      <c r="B102" s="103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3" t="s">
        <v>367</v>
      </c>
      <c r="K102" s="103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>
      <c r="A103" s="103"/>
      <c r="B103" s="103"/>
      <c r="C103" s="75"/>
      <c r="D103" s="65"/>
      <c r="E103" s="23"/>
      <c r="F103" s="3"/>
      <c r="G103" s="3"/>
      <c r="H103" s="3"/>
      <c r="I103" s="3"/>
      <c r="J103" s="103" t="s">
        <v>380</v>
      </c>
      <c r="K103" s="103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26" t="s">
        <v>395</v>
      </c>
      <c r="B104" s="120"/>
      <c r="C104" s="120"/>
      <c r="D104" s="121"/>
      <c r="E104" s="16"/>
      <c r="F104" s="3"/>
      <c r="G104" s="3"/>
      <c r="H104" s="3"/>
      <c r="I104" s="3"/>
      <c r="J104" s="103" t="s">
        <v>113</v>
      </c>
      <c r="K104" s="103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3" t="s">
        <v>243</v>
      </c>
      <c r="K105" s="103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3" t="s">
        <v>90</v>
      </c>
      <c r="B106" s="103" t="s">
        <v>91</v>
      </c>
      <c r="C106" s="75" t="s">
        <v>14</v>
      </c>
      <c r="D106" s="74">
        <v>194</v>
      </c>
      <c r="E106" s="23" t="str">
        <f aca="true" t="shared" si="5" ref="E106:E134">CONCATENATE(A106," ",B106)</f>
        <v>PAOLI ELISA</v>
      </c>
      <c r="F106" s="3"/>
      <c r="G106" s="3"/>
      <c r="H106" s="3"/>
      <c r="I106" s="3"/>
      <c r="J106" s="103" t="s">
        <v>114</v>
      </c>
      <c r="K106" s="103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3" t="s">
        <v>75</v>
      </c>
      <c r="B107" s="103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3" t="s">
        <v>381</v>
      </c>
      <c r="K107" s="103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3" t="s">
        <v>32</v>
      </c>
      <c r="B108" s="103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3" t="s">
        <v>86</v>
      </c>
      <c r="K108" s="103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3" t="s">
        <v>135</v>
      </c>
      <c r="B109" s="103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3" t="s">
        <v>254</v>
      </c>
      <c r="K109" s="103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3" t="s">
        <v>382</v>
      </c>
      <c r="B110" s="103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3" t="s">
        <v>360</v>
      </c>
      <c r="K110" s="103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3" t="s">
        <v>101</v>
      </c>
      <c r="B111" s="103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3" t="s">
        <v>118</v>
      </c>
      <c r="K111" s="103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3" t="s">
        <v>141</v>
      </c>
      <c r="B112" s="103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3" t="s">
        <v>256</v>
      </c>
      <c r="K112" s="103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3" t="s">
        <v>137</v>
      </c>
      <c r="B113" s="103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3" t="s">
        <v>253</v>
      </c>
      <c r="K113" s="103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3" t="s">
        <v>370</v>
      </c>
      <c r="B114" s="103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3" t="s">
        <v>341</v>
      </c>
      <c r="K114" s="103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3" t="s">
        <v>376</v>
      </c>
      <c r="B115" s="103" t="s">
        <v>369</v>
      </c>
      <c r="C115" s="75" t="s">
        <v>406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3" t="s">
        <v>131</v>
      </c>
      <c r="K115" s="103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3" t="s">
        <v>7</v>
      </c>
      <c r="B116" s="103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3" t="s">
        <v>244</v>
      </c>
      <c r="K116" s="103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3" t="s">
        <v>259</v>
      </c>
      <c r="B117" s="103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3" t="s">
        <v>245</v>
      </c>
      <c r="K117" s="103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3"/>
      <c r="B118" s="103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3" t="s">
        <v>119</v>
      </c>
      <c r="K118" s="103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3"/>
      <c r="B119" s="103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3" t="s">
        <v>139</v>
      </c>
      <c r="K119" s="103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3"/>
      <c r="B120" s="103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3" t="s">
        <v>133</v>
      </c>
      <c r="K120" s="103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03"/>
      <c r="B121" s="103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3" t="s">
        <v>125</v>
      </c>
      <c r="K121" s="103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03"/>
      <c r="B122" s="103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3" t="s">
        <v>393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03"/>
      <c r="B123" s="103"/>
      <c r="D123" s="74"/>
      <c r="E123" s="23" t="str">
        <f t="shared" si="5"/>
        <v xml:space="preserve"> </v>
      </c>
      <c r="F123" s="3"/>
      <c r="G123" s="3"/>
      <c r="H123" s="3"/>
      <c r="I123" s="3"/>
      <c r="J123" s="103" t="s">
        <v>355</v>
      </c>
      <c r="K123" s="103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03"/>
      <c r="B124" s="103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3" t="s">
        <v>387</v>
      </c>
      <c r="K124" s="103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03"/>
      <c r="B125" s="103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3" t="s">
        <v>252</v>
      </c>
      <c r="K125" s="103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03"/>
      <c r="B126" s="103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3" t="s">
        <v>93</v>
      </c>
      <c r="K126" s="103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03"/>
      <c r="B127" s="103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3" t="s">
        <v>121</v>
      </c>
      <c r="K127" s="103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03"/>
      <c r="B128" s="103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3" t="s">
        <v>250</v>
      </c>
      <c r="K128" s="103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03"/>
      <c r="B129" s="103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3" t="s">
        <v>342</v>
      </c>
      <c r="K129" s="103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03"/>
      <c r="B130" s="103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3" t="s">
        <v>335</v>
      </c>
      <c r="K130" s="103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103"/>
      <c r="B131" s="103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3" t="s">
        <v>375</v>
      </c>
      <c r="K131" s="103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103"/>
      <c r="B132" s="103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3" t="s">
        <v>258</v>
      </c>
      <c r="K132" s="103" t="s">
        <v>240</v>
      </c>
      <c r="L132" s="75" t="s">
        <v>80</v>
      </c>
      <c r="M132" s="74">
        <v>172</v>
      </c>
      <c r="N132" s="23" t="str">
        <f aca="true" t="shared" si="6" ref="N132:N182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103"/>
      <c r="B133" s="103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3"/>
      <c r="K133" s="103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103"/>
      <c r="B134" s="103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3"/>
      <c r="K134" s="103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03"/>
      <c r="B135" s="103"/>
      <c r="C135" s="75"/>
      <c r="D135" s="89"/>
      <c r="E135" s="23"/>
      <c r="F135" s="3"/>
      <c r="G135" s="3"/>
      <c r="H135" s="3"/>
      <c r="I135" s="3"/>
      <c r="J135" s="103"/>
      <c r="K135" s="103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>
      <c r="A136" s="103"/>
      <c r="B136" s="103"/>
      <c r="C136" s="75"/>
      <c r="D136" s="65"/>
      <c r="E136" s="23"/>
      <c r="F136" s="3"/>
      <c r="G136" s="3"/>
      <c r="H136" s="3"/>
      <c r="I136" s="3"/>
      <c r="J136" s="103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>
      <c r="A137" s="16"/>
      <c r="B137" s="16"/>
      <c r="C137" s="16"/>
      <c r="D137" s="16"/>
      <c r="E137" s="16"/>
      <c r="F137" s="3"/>
      <c r="G137" s="3"/>
      <c r="H137" s="3"/>
      <c r="I137" s="3"/>
      <c r="J137" s="103"/>
      <c r="K137" s="103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3"/>
      <c r="K138" s="103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3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3"/>
      <c r="K140" s="103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3"/>
      <c r="K141" s="103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3"/>
      <c r="K142" s="103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3"/>
      <c r="K143" s="103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3"/>
      <c r="K144" s="103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3"/>
      <c r="K145" s="103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3"/>
      <c r="K146" s="103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3"/>
      <c r="K147" s="103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3"/>
      <c r="K148" s="103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3"/>
      <c r="K149" s="103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3"/>
      <c r="K150" s="103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3"/>
      <c r="K151" s="103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3"/>
      <c r="K152" s="103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3"/>
      <c r="K153" s="103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3"/>
      <c r="K154" s="103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3"/>
      <c r="K155" s="103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3"/>
      <c r="K156" s="103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3"/>
      <c r="K157" s="103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3"/>
      <c r="K158" s="103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3"/>
      <c r="K159" s="103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3"/>
      <c r="K160" s="103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3"/>
      <c r="K161" s="103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3"/>
      <c r="K162" s="103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>
      <c r="F163" s="3"/>
      <c r="G163" s="3"/>
      <c r="H163" s="3"/>
      <c r="I163" s="3"/>
      <c r="J163" s="103"/>
      <c r="K163" s="103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>
      <c r="F164" s="3"/>
      <c r="G164" s="3"/>
      <c r="H164" s="3"/>
      <c r="I164" s="3"/>
      <c r="J164" s="103"/>
      <c r="K164" s="103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3"/>
      <c r="K165" s="103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103"/>
      <c r="K166" s="103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103"/>
      <c r="K167" s="103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103"/>
      <c r="K168" s="103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103"/>
      <c r="K169" s="103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103"/>
      <c r="K170" s="103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103"/>
      <c r="K171" s="103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103"/>
      <c r="K172" s="103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103"/>
      <c r="K173" s="103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103"/>
      <c r="K174" s="103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103"/>
      <c r="K175" s="103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103"/>
      <c r="K176" s="103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103"/>
      <c r="K177" s="103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103"/>
      <c r="K178" s="103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103"/>
      <c r="K179" s="103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103"/>
      <c r="K180" s="103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103"/>
      <c r="K181" s="103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103"/>
      <c r="K182" s="103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6:26" ht="15.75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6:26" ht="15.75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03"/>
      <c r="B255" s="103"/>
      <c r="C255" s="3"/>
      <c r="D255" s="91"/>
      <c r="E255" s="23" t="str">
        <f aca="true" t="shared" si="7" ref="E255:E261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03"/>
      <c r="B256" s="103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03"/>
      <c r="B257" s="103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03"/>
      <c r="B258" s="103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03"/>
      <c r="B259" s="103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03"/>
      <c r="B260" s="103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03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6" ht="15" customHeight="1">
      <c r="A1029" s="3"/>
      <c r="B1029" s="3"/>
      <c r="C1029" s="3"/>
      <c r="D1029" s="3"/>
      <c r="E1029" s="3"/>
      <c r="F1029" s="3"/>
    </row>
    <row r="1030" spans="1:6" ht="15" customHeight="1">
      <c r="A1030" s="3"/>
      <c r="B1030" s="3"/>
      <c r="C1030" s="3"/>
      <c r="D1030" s="3"/>
      <c r="E1030" s="3"/>
      <c r="F1030" s="3"/>
    </row>
  </sheetData>
  <mergeCells count="62"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  <mergeCell ref="F15:F16"/>
    <mergeCell ref="A25:A26"/>
    <mergeCell ref="B25:D26"/>
    <mergeCell ref="G25:H26"/>
    <mergeCell ref="I25:I26"/>
    <mergeCell ref="A23:A24"/>
    <mergeCell ref="B23:D24"/>
    <mergeCell ref="B15:E1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A39:C40"/>
    <mergeCell ref="D39:D40"/>
    <mergeCell ref="E39:E40"/>
    <mergeCell ref="F39:F40"/>
    <mergeCell ref="G39:G40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41:C42"/>
    <mergeCell ref="D41:D42"/>
    <mergeCell ref="E41:E42"/>
    <mergeCell ref="F41:F42"/>
    <mergeCell ref="A66:D66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8"/>
  <sheetViews>
    <sheetView tabSelected="1" workbookViewId="0" topLeftCell="C41">
      <selection activeCell="D31" sqref="D31:D42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9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70" t="str">
        <f>UPPER(B23)</f>
        <v/>
      </c>
      <c r="Q8" s="171"/>
      <c r="R8" s="171"/>
      <c r="S8" s="200"/>
      <c r="T8" s="204">
        <f>SUM(Y8:Y11)</f>
        <v>0</v>
      </c>
      <c r="U8" s="205"/>
      <c r="V8" s="202">
        <f>D31</f>
        <v>0</v>
      </c>
      <c r="W8" s="184"/>
      <c r="X8" s="184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3"/>
      <c r="Q9" s="174"/>
      <c r="R9" s="174"/>
      <c r="S9" s="174"/>
      <c r="T9" s="206"/>
      <c r="U9" s="207"/>
      <c r="V9" s="203">
        <f>D33</f>
        <v>0</v>
      </c>
      <c r="W9" s="186"/>
      <c r="X9" s="186"/>
      <c r="Y9" s="82"/>
      <c r="Z9" s="85" t="s">
        <v>164</v>
      </c>
    </row>
    <row r="10" spans="1:26" ht="15.75" customHeight="1" thickBot="1">
      <c r="A10" s="81"/>
      <c r="B10" s="187" t="s">
        <v>148</v>
      </c>
      <c r="C10" s="190" t="s">
        <v>156</v>
      </c>
      <c r="D10" s="191"/>
      <c r="E10" s="191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201"/>
      <c r="Q10" s="174"/>
      <c r="R10" s="174"/>
      <c r="S10" s="174"/>
      <c r="T10" s="206"/>
      <c r="U10" s="207"/>
      <c r="V10" s="203">
        <f>D35</f>
        <v>0</v>
      </c>
      <c r="W10" s="186"/>
      <c r="X10" s="186"/>
      <c r="Y10" s="82"/>
      <c r="Z10" s="85" t="s">
        <v>166</v>
      </c>
    </row>
    <row r="11" spans="1:26" ht="15.75" customHeight="1" thickBot="1">
      <c r="A11" s="16"/>
      <c r="B11" s="188"/>
      <c r="C11" s="192" t="s">
        <v>158</v>
      </c>
      <c r="D11" s="120"/>
      <c r="E11" s="120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10" t="str">
        <f>UPPER(B25)</f>
        <v/>
      </c>
      <c r="Q11" s="211"/>
      <c r="R11" s="211"/>
      <c r="S11" s="212"/>
      <c r="T11" s="206"/>
      <c r="U11" s="207"/>
      <c r="V11" s="203">
        <f>D37</f>
        <v>0</v>
      </c>
      <c r="W11" s="186"/>
      <c r="X11" s="186"/>
      <c r="Y11" s="82"/>
      <c r="Z11" s="85" t="s">
        <v>168</v>
      </c>
    </row>
    <row r="12" spans="1:26" ht="15.75" customHeight="1" thickBot="1">
      <c r="A12" s="16"/>
      <c r="B12" s="188"/>
      <c r="C12" s="196" t="s">
        <v>403</v>
      </c>
      <c r="D12" s="197"/>
      <c r="E12" s="198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13"/>
      <c r="Q12" s="214"/>
      <c r="R12" s="214"/>
      <c r="S12" s="215"/>
      <c r="T12" s="206"/>
      <c r="U12" s="207"/>
      <c r="V12" s="203">
        <f>D39</f>
        <v>0</v>
      </c>
      <c r="W12" s="186"/>
      <c r="X12" s="186"/>
      <c r="Y12" s="82"/>
      <c r="Z12" s="106" t="s">
        <v>402</v>
      </c>
    </row>
    <row r="13" spans="1:26" ht="15.75" customHeight="1" thickBot="1">
      <c r="A13" s="16"/>
      <c r="B13" s="188"/>
      <c r="C13" s="196" t="s">
        <v>432</v>
      </c>
      <c r="D13" s="197"/>
      <c r="E13" s="19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6"/>
      <c r="Q13" s="217"/>
      <c r="R13" s="217"/>
      <c r="S13" s="218"/>
      <c r="T13" s="208"/>
      <c r="U13" s="209"/>
      <c r="V13" s="203">
        <f>D41</f>
        <v>0</v>
      </c>
      <c r="W13" s="186"/>
      <c r="X13" s="186"/>
      <c r="Y13" s="82"/>
      <c r="Z13" s="106" t="s">
        <v>409</v>
      </c>
    </row>
    <row r="14" spans="1:26" ht="15.75" customHeight="1" thickBot="1">
      <c r="A14" s="16"/>
      <c r="B14" s="189"/>
      <c r="C14" s="196" t="s">
        <v>433</v>
      </c>
      <c r="D14" s="197"/>
      <c r="E14" s="19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6" t="s">
        <v>149</v>
      </c>
      <c r="C15" s="167"/>
      <c r="D15" s="167"/>
      <c r="E15" s="167"/>
      <c r="F15" s="151" t="str">
        <f>IF(AND(F10="OK",F11="OK",F12="OK",F13="OK",F14="OK")=TRUE,"VALIDO","NON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8"/>
      <c r="C16" s="169"/>
      <c r="D16" s="169"/>
      <c r="E16" s="169"/>
      <c r="F16" s="152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5">
        <f>IF(OR(D31="",D33="",D35="",D37="",D39="",D41=""),0,1)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5" t="s">
        <v>157</v>
      </c>
      <c r="B23" s="199"/>
      <c r="C23" s="156"/>
      <c r="D23" s="157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6"/>
      <c r="B24" s="158"/>
      <c r="C24" s="159"/>
      <c r="D24" s="160"/>
      <c r="E24" s="16"/>
      <c r="F24" s="16"/>
      <c r="G24" s="16"/>
      <c r="H24" s="19" t="s">
        <v>150</v>
      </c>
      <c r="I24" s="87">
        <f>IF(B25="",0,IF(OR(B25=D31,B25=D33,B25=D35,B25=D37,B25=D39)=TRUE,5,0))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3" t="s">
        <v>151</v>
      </c>
      <c r="B25" s="199"/>
      <c r="C25" s="156"/>
      <c r="D25" s="157"/>
      <c r="E25" s="16"/>
      <c r="F25" s="16"/>
      <c r="G25" s="161" t="s">
        <v>152</v>
      </c>
      <c r="H25" s="162"/>
      <c r="I25" s="117">
        <f>1000-I23+I24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4"/>
      <c r="B26" s="158"/>
      <c r="C26" s="159"/>
      <c r="D26" s="160"/>
      <c r="E26" s="16"/>
      <c r="F26" s="16"/>
      <c r="G26" s="163"/>
      <c r="H26" s="164"/>
      <c r="I26" s="118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3" t="s">
        <v>397</v>
      </c>
      <c r="H27" s="144"/>
      <c r="I27" s="117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5"/>
      <c r="H28" s="146"/>
      <c r="I28" s="118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8" t="s">
        <v>153</v>
      </c>
      <c r="B31" s="110"/>
      <c r="C31" s="110"/>
      <c r="D31" s="113"/>
      <c r="E31" s="115" t="str">
        <f>IF(D31="","SCEGLI UN GIOCATORE NELLA CELLA A SINISTRA",INDEX(A47:E62,MATCH(D31,E47:E62,0),3))</f>
        <v>SCEGLI UN GIOCATORE NELLA CELLA A SINISTRA</v>
      </c>
      <c r="F31" s="117">
        <f>IF(D31="",0,INDEX(A47:D62,MATCH(D31,E47:E62,0),4))</f>
        <v>0</v>
      </c>
      <c r="G31" s="149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1"/>
      <c r="B32" s="112"/>
      <c r="C32" s="112"/>
      <c r="D32" s="114"/>
      <c r="E32" s="116"/>
      <c r="F32" s="118"/>
      <c r="G32" s="150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7" t="s">
        <v>154</v>
      </c>
      <c r="B33" s="110"/>
      <c r="C33" s="110"/>
      <c r="D33" s="113"/>
      <c r="E33" s="115" t="str">
        <f>IF(D33="","SCEGLI UN GIOCATORE NELLA CELLA A SINISTRA",INDEX(A66:E81,MATCH(D33,E66:E81,0),3))</f>
        <v>SCEGLI UN GIOCATORE NELLA CELLA A SINISTRA</v>
      </c>
      <c r="F33" s="117">
        <f>IF(D33="",0,INDEX(A66:D81,MATCH(D33,E66:E81,0),4))</f>
        <v>0</v>
      </c>
      <c r="G33" s="139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1"/>
      <c r="B34" s="112"/>
      <c r="C34" s="112"/>
      <c r="D34" s="114"/>
      <c r="E34" s="116"/>
      <c r="F34" s="118"/>
      <c r="G34" s="140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2" t="s">
        <v>155</v>
      </c>
      <c r="B35" s="110"/>
      <c r="C35" s="110"/>
      <c r="D35" s="113"/>
      <c r="E35" s="115" t="str">
        <f>IF(D35="","SCEGLI UN GIOCATORE NELLA CELLA A SINISTRA",INDEX(A85:E100,MATCH(D35,E85:E100,0),3))</f>
        <v>SCEGLI UN GIOCATORE NELLA CELLA A SINISTRA</v>
      </c>
      <c r="F35" s="117">
        <f>IF(D35="",0,INDEX(A85:D100,MATCH(D35,E85:E100,0),4))</f>
        <v>0</v>
      </c>
      <c r="G35" s="139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1"/>
      <c r="B36" s="112"/>
      <c r="C36" s="112"/>
      <c r="D36" s="114"/>
      <c r="E36" s="116"/>
      <c r="F36" s="118"/>
      <c r="G36" s="140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401</v>
      </c>
      <c r="B37" s="110"/>
      <c r="C37" s="110"/>
      <c r="D37" s="113"/>
      <c r="E37" s="115" t="str">
        <f>IF(D37="","SCEGLI UN GIOCATORE NELLA CELLA A SINISTRA",INDEX(J47:N62,MATCH(D37,N47:N62,0),3))</f>
        <v>SCEGLI UN GIOCATORE NELLA CELLA A SINISTRA</v>
      </c>
      <c r="F37" s="117">
        <f>IF(D37="",0,INDEX(J47:M62,MATCH(D37,N47:N62,0),4))</f>
        <v>0</v>
      </c>
      <c r="G37" s="139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1"/>
      <c r="B38" s="112"/>
      <c r="C38" s="112"/>
      <c r="D38" s="131"/>
      <c r="E38" s="116"/>
      <c r="F38" s="118"/>
      <c r="G38" s="140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09" t="s">
        <v>402</v>
      </c>
      <c r="B39" s="110"/>
      <c r="C39" s="110"/>
      <c r="D39" s="113"/>
      <c r="E39" s="115" t="str">
        <f>IF(D39="","SCEGLI UN GIOCATORE NELLA CELLA A SINISTRA",INDEX(A104:E132,MATCH(D39,E104:E132,0),3))</f>
        <v>SCEGLI UN GIOCATORE NELLA CELLA A SINISTRA</v>
      </c>
      <c r="F39" s="117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11"/>
      <c r="B40" s="112"/>
      <c r="C40" s="112"/>
      <c r="D40" s="114"/>
      <c r="E40" s="116"/>
      <c r="F40" s="118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27" t="s">
        <v>400</v>
      </c>
      <c r="B41" s="128"/>
      <c r="C41" s="128"/>
      <c r="D41" s="113"/>
      <c r="E41" s="115" t="str">
        <f>IF(D41="","SCEGLI UN GIOCATORE NELLA CELLA A SINISTRA",INDEX(J66:N155,MATCH(D41,N66:N155,0),3))</f>
        <v>SCEGLI UN GIOCATORE NELLA CELLA A SINISTRA</v>
      </c>
      <c r="F41" s="117">
        <f>IF(D41="",0,INDEX(J66:N155,MATCH(D41,N66:N155,0),4))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9"/>
      <c r="B42" s="130"/>
      <c r="C42" s="130"/>
      <c r="D42" s="131"/>
      <c r="E42" s="116"/>
      <c r="F42" s="118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32" t="s">
        <v>143</v>
      </c>
      <c r="B45" s="120"/>
      <c r="C45" s="120"/>
      <c r="D45" s="121"/>
      <c r="E45" s="16"/>
      <c r="F45" s="3"/>
      <c r="G45" s="3"/>
      <c r="H45" s="3"/>
      <c r="I45" s="3"/>
      <c r="J45" s="133" t="s">
        <v>401</v>
      </c>
      <c r="K45" s="134"/>
      <c r="L45" s="134"/>
      <c r="M45" s="1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79" t="s">
        <v>36</v>
      </c>
      <c r="B47" s="79" t="s">
        <v>38</v>
      </c>
      <c r="C47" s="64" t="s">
        <v>14</v>
      </c>
      <c r="D47" s="74">
        <v>215</v>
      </c>
      <c r="E47" s="23" t="str">
        <f aca="true" t="shared" si="0" ref="E47:E62">CONCATENATE(A47," ",B47)</f>
        <v>GORI GIANFRANCO</v>
      </c>
      <c r="F47" s="3"/>
      <c r="G47" s="3"/>
      <c r="J47" s="108" t="s">
        <v>19</v>
      </c>
      <c r="K47" s="108" t="s">
        <v>20</v>
      </c>
      <c r="L47" s="75" t="s">
        <v>14</v>
      </c>
      <c r="M47" s="74">
        <v>200</v>
      </c>
      <c r="N47" s="104" t="str">
        <f aca="true" t="shared" si="1" ref="N47:N62">CONCATENATE(J47," ",K47)</f>
        <v>DECARIA LEONARDO</v>
      </c>
      <c r="O47" s="105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08" t="s">
        <v>26</v>
      </c>
      <c r="B48" s="108" t="s">
        <v>27</v>
      </c>
      <c r="C48" s="75" t="s">
        <v>14</v>
      </c>
      <c r="D48" s="74">
        <v>211</v>
      </c>
      <c r="E48" s="23" t="str">
        <f t="shared" si="0"/>
        <v>GRASSI SIMONE</v>
      </c>
      <c r="F48" s="3"/>
      <c r="G48" s="3"/>
      <c r="J48" s="108" t="s">
        <v>338</v>
      </c>
      <c r="K48" s="108" t="s">
        <v>20</v>
      </c>
      <c r="L48" s="75" t="s">
        <v>11</v>
      </c>
      <c r="M48" s="74">
        <v>200</v>
      </c>
      <c r="N48" s="104" t="str">
        <f t="shared" si="1"/>
        <v>BUTI LEONARDO</v>
      </c>
      <c r="O48" s="105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08" t="s">
        <v>65</v>
      </c>
      <c r="B49" s="108" t="s">
        <v>66</v>
      </c>
      <c r="C49" s="75" t="s">
        <v>14</v>
      </c>
      <c r="D49" s="74">
        <v>210</v>
      </c>
      <c r="E49" s="23" t="str">
        <f t="shared" si="0"/>
        <v>MARCEDDU FABRIZIO</v>
      </c>
      <c r="F49" s="3"/>
      <c r="G49" s="3"/>
      <c r="J49" s="108" t="s">
        <v>30</v>
      </c>
      <c r="K49" s="108" t="s">
        <v>31</v>
      </c>
      <c r="L49" s="75" t="s">
        <v>25</v>
      </c>
      <c r="M49" s="74">
        <v>200</v>
      </c>
      <c r="N49" s="104" t="str">
        <f t="shared" si="1"/>
        <v>MACHI' GIOVANNI</v>
      </c>
      <c r="O49" s="105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8" t="s">
        <v>95</v>
      </c>
      <c r="B50" s="108" t="s">
        <v>55</v>
      </c>
      <c r="C50" s="75" t="s">
        <v>23</v>
      </c>
      <c r="D50" s="74">
        <v>210</v>
      </c>
      <c r="E50" s="23" t="str">
        <f t="shared" si="0"/>
        <v>FIORI GIANLUCA</v>
      </c>
      <c r="F50" s="3"/>
      <c r="G50" s="3"/>
      <c r="J50" s="108" t="s">
        <v>96</v>
      </c>
      <c r="K50" s="108" t="s">
        <v>31</v>
      </c>
      <c r="L50" s="75" t="s">
        <v>80</v>
      </c>
      <c r="M50" s="74">
        <v>199</v>
      </c>
      <c r="N50" s="104" t="str">
        <f t="shared" si="1"/>
        <v>BOLOGNESI GIOVANNI</v>
      </c>
      <c r="O50" s="105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8" t="s">
        <v>59</v>
      </c>
      <c r="B51" s="108" t="s">
        <v>60</v>
      </c>
      <c r="C51" s="75" t="s">
        <v>23</v>
      </c>
      <c r="D51" s="74">
        <v>208</v>
      </c>
      <c r="E51" s="23" t="str">
        <f t="shared" si="0"/>
        <v>FIORENTINI FABIANO</v>
      </c>
      <c r="F51" s="3"/>
      <c r="G51" s="3"/>
      <c r="H51" s="3"/>
      <c r="I51" s="3"/>
      <c r="J51" s="108" t="s">
        <v>116</v>
      </c>
      <c r="K51" s="108" t="s">
        <v>117</v>
      </c>
      <c r="L51" s="75" t="s">
        <v>80</v>
      </c>
      <c r="M51" s="74">
        <v>199</v>
      </c>
      <c r="N51" s="104" t="str">
        <f t="shared" si="1"/>
        <v>FERRANTI ANTONIO</v>
      </c>
      <c r="O51" s="105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8" t="s">
        <v>233</v>
      </c>
      <c r="B52" s="108" t="s">
        <v>111</v>
      </c>
      <c r="C52" s="75" t="s">
        <v>23</v>
      </c>
      <c r="D52" s="74">
        <v>208</v>
      </c>
      <c r="E52" s="23" t="str">
        <f>CONCATENATE(A52," ",B52)</f>
        <v>DERCHI FILIPPO</v>
      </c>
      <c r="F52" s="3"/>
      <c r="G52" s="3"/>
      <c r="H52" s="3"/>
      <c r="I52" s="3"/>
      <c r="J52" s="108" t="s">
        <v>68</v>
      </c>
      <c r="K52" s="108" t="s">
        <v>69</v>
      </c>
      <c r="L52" s="75" t="s">
        <v>14</v>
      </c>
      <c r="M52" s="74">
        <v>197</v>
      </c>
      <c r="N52" s="104" t="str">
        <f t="shared" si="1"/>
        <v>BARTOLI MATTEO</v>
      </c>
      <c r="O52" s="10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8" t="s">
        <v>336</v>
      </c>
      <c r="B53" s="108" t="s">
        <v>109</v>
      </c>
      <c r="C53" s="75" t="s">
        <v>54</v>
      </c>
      <c r="D53" s="74">
        <v>208</v>
      </c>
      <c r="E53" s="23" t="str">
        <f t="shared" si="0"/>
        <v>BECHELLI STEFANO</v>
      </c>
      <c r="F53" s="3"/>
      <c r="G53" s="3"/>
      <c r="H53" s="3"/>
      <c r="I53" s="3"/>
      <c r="J53" s="108" t="s">
        <v>28</v>
      </c>
      <c r="K53" s="108" t="s">
        <v>29</v>
      </c>
      <c r="L53" s="75" t="s">
        <v>407</v>
      </c>
      <c r="M53" s="74">
        <v>196</v>
      </c>
      <c r="N53" s="104" t="str">
        <f t="shared" si="1"/>
        <v>CIANTELLI FRANCESCO</v>
      </c>
      <c r="O53" s="10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8" t="s">
        <v>413</v>
      </c>
      <c r="B54" s="108" t="s">
        <v>13</v>
      </c>
      <c r="C54" s="75" t="s">
        <v>414</v>
      </c>
      <c r="D54" s="74">
        <v>207</v>
      </c>
      <c r="E54" s="23" t="str">
        <f t="shared" si="0"/>
        <v>CAVICCHI ALESSIO</v>
      </c>
      <c r="F54" s="3"/>
      <c r="G54" s="3"/>
      <c r="H54" s="3"/>
      <c r="I54" s="3"/>
      <c r="J54" s="108" t="s">
        <v>15</v>
      </c>
      <c r="K54" s="108" t="s">
        <v>10</v>
      </c>
      <c r="L54" s="75" t="s">
        <v>23</v>
      </c>
      <c r="M54" s="74">
        <v>195</v>
      </c>
      <c r="N54" s="104" t="str">
        <f t="shared" si="1"/>
        <v>SELMI FABIO</v>
      </c>
      <c r="O54" s="10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8" t="s">
        <v>51</v>
      </c>
      <c r="B55" s="108" t="s">
        <v>53</v>
      </c>
      <c r="C55" s="75" t="s">
        <v>54</v>
      </c>
      <c r="D55" s="74">
        <v>207</v>
      </c>
      <c r="E55" s="23" t="str">
        <f t="shared" si="0"/>
        <v>MONTAGNANI MARCO</v>
      </c>
      <c r="F55" s="3"/>
      <c r="G55" s="3"/>
      <c r="H55" s="3"/>
      <c r="I55" s="3"/>
      <c r="J55" s="108" t="s">
        <v>99</v>
      </c>
      <c r="K55" s="108" t="s">
        <v>100</v>
      </c>
      <c r="L55" s="75" t="s">
        <v>14</v>
      </c>
      <c r="M55" s="74">
        <v>195</v>
      </c>
      <c r="N55" s="104" t="str">
        <f t="shared" si="1"/>
        <v>DOLFI MASSIMILIANO</v>
      </c>
      <c r="O55" s="10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8" t="s">
        <v>7</v>
      </c>
      <c r="B56" s="108" t="s">
        <v>8</v>
      </c>
      <c r="C56" s="75" t="s">
        <v>14</v>
      </c>
      <c r="D56" s="74">
        <v>207</v>
      </c>
      <c r="E56" s="23" t="str">
        <f t="shared" si="0"/>
        <v>CECCARINI  LUCA</v>
      </c>
      <c r="F56" s="3"/>
      <c r="G56" s="3"/>
      <c r="H56" s="3"/>
      <c r="I56" s="3"/>
      <c r="J56" s="108" t="s">
        <v>105</v>
      </c>
      <c r="K56" s="108" t="s">
        <v>106</v>
      </c>
      <c r="L56" s="75" t="s">
        <v>11</v>
      </c>
      <c r="M56" s="74">
        <v>194</v>
      </c>
      <c r="N56" s="104" t="str">
        <f t="shared" si="1"/>
        <v>GRAGNANI NICOLA</v>
      </c>
      <c r="O56" s="10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8" t="s">
        <v>412</v>
      </c>
      <c r="B57" s="108" t="s">
        <v>249</v>
      </c>
      <c r="C57" s="75" t="s">
        <v>11</v>
      </c>
      <c r="D57" s="74">
        <v>206</v>
      </c>
      <c r="E57" s="23" t="str">
        <f t="shared" si="0"/>
        <v>CANNELLA SALVATORE</v>
      </c>
      <c r="F57" s="3"/>
      <c r="G57" s="3"/>
      <c r="H57" s="3"/>
      <c r="I57" s="3"/>
      <c r="J57" s="108" t="s">
        <v>81</v>
      </c>
      <c r="K57" s="108" t="s">
        <v>55</v>
      </c>
      <c r="L57" s="75" t="s">
        <v>14</v>
      </c>
      <c r="M57" s="74">
        <v>194</v>
      </c>
      <c r="N57" s="104" t="str">
        <f t="shared" si="1"/>
        <v>BINI GIANLUCA</v>
      </c>
      <c r="O57" s="10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8" t="s">
        <v>415</v>
      </c>
      <c r="B58" s="108" t="s">
        <v>416</v>
      </c>
      <c r="C58" s="75" t="s">
        <v>34</v>
      </c>
      <c r="D58" s="74">
        <v>205</v>
      </c>
      <c r="E58" s="23" t="str">
        <f t="shared" si="0"/>
        <v>BOGI SAMUELE</v>
      </c>
      <c r="F58" s="3"/>
      <c r="G58" s="3"/>
      <c r="H58" s="3"/>
      <c r="I58" s="3"/>
      <c r="J58" s="108" t="s">
        <v>64</v>
      </c>
      <c r="K58" s="108" t="s">
        <v>24</v>
      </c>
      <c r="L58" s="75" t="s">
        <v>14</v>
      </c>
      <c r="M58" s="74">
        <v>194</v>
      </c>
      <c r="N58" s="104" t="str">
        <f t="shared" si="1"/>
        <v>LA ROCCA ROBERTO</v>
      </c>
      <c r="O58" s="10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8" t="s">
        <v>35</v>
      </c>
      <c r="B59" s="108" t="s">
        <v>20</v>
      </c>
      <c r="C59" s="75" t="s">
        <v>14</v>
      </c>
      <c r="D59" s="74">
        <v>204</v>
      </c>
      <c r="E59" s="23" t="str">
        <f t="shared" si="0"/>
        <v>MOSCHI LEONARDO</v>
      </c>
      <c r="F59" s="3"/>
      <c r="G59" s="3"/>
      <c r="H59" s="3"/>
      <c r="I59" s="3"/>
      <c r="J59" s="108" t="s">
        <v>389</v>
      </c>
      <c r="K59" s="108" t="s">
        <v>242</v>
      </c>
      <c r="L59" s="75" t="s">
        <v>11</v>
      </c>
      <c r="M59" s="74">
        <v>194</v>
      </c>
      <c r="N59" s="104" t="str">
        <f t="shared" si="1"/>
        <v>DELLA BARTOLA MIRKO</v>
      </c>
      <c r="O59" s="10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8" t="s">
        <v>17</v>
      </c>
      <c r="B60" s="108" t="s">
        <v>18</v>
      </c>
      <c r="C60" s="75" t="s">
        <v>23</v>
      </c>
      <c r="D60" s="74">
        <v>203</v>
      </c>
      <c r="E60" s="23" t="str">
        <f t="shared" si="0"/>
        <v>CANEPA  VITTORIO</v>
      </c>
      <c r="F60" s="3"/>
      <c r="G60" s="3"/>
      <c r="H60" s="3"/>
      <c r="I60" s="3"/>
      <c r="J60" s="108" t="s">
        <v>339</v>
      </c>
      <c r="K60" s="108" t="s">
        <v>22</v>
      </c>
      <c r="L60" s="75" t="s">
        <v>11</v>
      </c>
      <c r="M60" s="74">
        <v>193</v>
      </c>
      <c r="N60" s="104" t="str">
        <f t="shared" si="1"/>
        <v>PISCINI ANDREA</v>
      </c>
      <c r="O60" s="10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08" t="s">
        <v>61</v>
      </c>
      <c r="B61" s="108" t="s">
        <v>53</v>
      </c>
      <c r="C61" s="75" t="s">
        <v>11</v>
      </c>
      <c r="D61" s="74">
        <v>201</v>
      </c>
      <c r="E61" s="23" t="str">
        <f t="shared" si="0"/>
        <v>MOSCHINI MARCO</v>
      </c>
      <c r="F61" s="3"/>
      <c r="G61" s="3"/>
      <c r="H61" s="3"/>
      <c r="I61" s="3"/>
      <c r="J61" s="108" t="s">
        <v>380</v>
      </c>
      <c r="K61" s="108" t="s">
        <v>20</v>
      </c>
      <c r="L61" s="75" t="s">
        <v>14</v>
      </c>
      <c r="M61" s="74">
        <v>190</v>
      </c>
      <c r="N61" s="104" t="str">
        <f t="shared" si="1"/>
        <v>GORINI LEONARDO</v>
      </c>
      <c r="O61" s="10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108" t="s">
        <v>237</v>
      </c>
      <c r="B62" s="108" t="s">
        <v>104</v>
      </c>
      <c r="C62" s="75" t="s">
        <v>34</v>
      </c>
      <c r="D62" s="74">
        <v>199</v>
      </c>
      <c r="E62" s="23" t="str">
        <f t="shared" si="0"/>
        <v>MATTEINI PAOLO</v>
      </c>
      <c r="F62" s="3"/>
      <c r="G62" s="3"/>
      <c r="H62" s="3"/>
      <c r="I62" s="3"/>
      <c r="J62" s="108" t="s">
        <v>393</v>
      </c>
      <c r="K62" s="63" t="s">
        <v>117</v>
      </c>
      <c r="L62" s="75" t="s">
        <v>34</v>
      </c>
      <c r="M62" s="74">
        <v>185</v>
      </c>
      <c r="N62" s="104" t="str">
        <f t="shared" si="1"/>
        <v>MELILLO ANTONIO</v>
      </c>
      <c r="O62" s="10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119" t="s">
        <v>144</v>
      </c>
      <c r="B64" s="120"/>
      <c r="C64" s="120"/>
      <c r="D64" s="121"/>
      <c r="E64" s="16"/>
      <c r="F64" s="3"/>
      <c r="G64" s="3"/>
      <c r="H64" s="3"/>
      <c r="I64" s="3"/>
      <c r="J64" s="122" t="s">
        <v>404</v>
      </c>
      <c r="K64" s="123"/>
      <c r="L64" s="123"/>
      <c r="M64" s="124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08" t="s">
        <v>56</v>
      </c>
      <c r="B66" s="108" t="s">
        <v>57</v>
      </c>
      <c r="C66" s="75" t="s">
        <v>25</v>
      </c>
      <c r="D66" s="74">
        <v>210</v>
      </c>
      <c r="E66" s="23" t="str">
        <f aca="true" t="shared" si="2" ref="E66:E81">CONCATENATE(A66," ",B66)</f>
        <v>COGONI  RICCARDO</v>
      </c>
      <c r="F66" s="3"/>
      <c r="G66" s="3"/>
      <c r="H66" s="3"/>
      <c r="I66" s="3"/>
      <c r="J66" s="108" t="s">
        <v>52</v>
      </c>
      <c r="K66" s="108" t="s">
        <v>29</v>
      </c>
      <c r="L66" s="75" t="s">
        <v>11</v>
      </c>
      <c r="M66" s="74">
        <v>195</v>
      </c>
      <c r="N66" s="104" t="str">
        <f aca="true" t="shared" si="3" ref="N66:N129">CONCATENATE(J66," ",K66)</f>
        <v>L'ABBATE  FRANCESCO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08" t="s">
        <v>26</v>
      </c>
      <c r="B67" s="108" t="s">
        <v>71</v>
      </c>
      <c r="C67" s="75" t="s">
        <v>14</v>
      </c>
      <c r="D67" s="74">
        <v>208</v>
      </c>
      <c r="E67" s="23" t="str">
        <f t="shared" si="2"/>
        <v>GRASSI MASSIMO</v>
      </c>
      <c r="F67" s="3"/>
      <c r="G67" s="3"/>
      <c r="H67" s="3"/>
      <c r="I67" s="3"/>
      <c r="J67" s="108" t="s">
        <v>246</v>
      </c>
      <c r="K67" s="108" t="s">
        <v>247</v>
      </c>
      <c r="L67" s="75" t="s">
        <v>14</v>
      </c>
      <c r="M67" s="74">
        <v>195</v>
      </c>
      <c r="N67" s="104" t="str">
        <f t="shared" si="3"/>
        <v>BERNOCCHI MAURIZIO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8" t="s">
        <v>410</v>
      </c>
      <c r="B68" s="108" t="s">
        <v>24</v>
      </c>
      <c r="C68" s="75" t="s">
        <v>34</v>
      </c>
      <c r="D68" s="74">
        <v>207</v>
      </c>
      <c r="E68" s="23" t="str">
        <f t="shared" si="2"/>
        <v>PULIGA ROBERTO</v>
      </c>
      <c r="F68" s="3"/>
      <c r="G68" s="3"/>
      <c r="H68" s="3"/>
      <c r="I68" s="3"/>
      <c r="J68" s="108" t="s">
        <v>248</v>
      </c>
      <c r="K68" s="108" t="s">
        <v>249</v>
      </c>
      <c r="L68" s="75" t="s">
        <v>11</v>
      </c>
      <c r="M68" s="74">
        <v>195</v>
      </c>
      <c r="N68" s="104" t="str">
        <f t="shared" si="3"/>
        <v>DI NOIA SALVATORE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8" t="s">
        <v>12</v>
      </c>
      <c r="B69" s="108" t="s">
        <v>13</v>
      </c>
      <c r="C69" s="75" t="s">
        <v>14</v>
      </c>
      <c r="D69" s="74">
        <v>207</v>
      </c>
      <c r="E69" s="23" t="str">
        <f t="shared" si="2"/>
        <v>FIESOLI ALESSIO</v>
      </c>
      <c r="F69" s="3"/>
      <c r="G69" s="3"/>
      <c r="H69" s="3"/>
      <c r="I69" s="3"/>
      <c r="J69" s="108" t="s">
        <v>235</v>
      </c>
      <c r="K69" s="108" t="s">
        <v>240</v>
      </c>
      <c r="L69" s="75" t="s">
        <v>25</v>
      </c>
      <c r="M69" s="74">
        <v>195</v>
      </c>
      <c r="N69" s="104" t="str">
        <f t="shared" si="3"/>
        <v>AMORE GIACOMO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8" t="s">
        <v>58</v>
      </c>
      <c r="B70" s="108" t="s">
        <v>8</v>
      </c>
      <c r="C70" s="75" t="s">
        <v>23</v>
      </c>
      <c r="D70" s="74">
        <v>206</v>
      </c>
      <c r="E70" s="23" t="str">
        <f t="shared" si="2"/>
        <v>ROMANACCI LUCA</v>
      </c>
      <c r="F70" s="3"/>
      <c r="G70" s="3"/>
      <c r="H70" s="3"/>
      <c r="I70" s="3"/>
      <c r="J70" s="108" t="s">
        <v>368</v>
      </c>
      <c r="K70" s="108" t="s">
        <v>111</v>
      </c>
      <c r="L70" s="75" t="s">
        <v>80</v>
      </c>
      <c r="M70" s="74">
        <v>195</v>
      </c>
      <c r="N70" s="104" t="str">
        <f t="shared" si="3"/>
        <v>BIANCHINI FILIPPO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8" t="s">
        <v>73</v>
      </c>
      <c r="B71" s="108" t="s">
        <v>13</v>
      </c>
      <c r="C71" s="75" t="s">
        <v>23</v>
      </c>
      <c r="D71" s="74">
        <v>206</v>
      </c>
      <c r="E71" s="23" t="str">
        <f t="shared" si="2"/>
        <v>ANICHINI ALESSIO</v>
      </c>
      <c r="F71" s="3"/>
      <c r="G71" s="3"/>
      <c r="H71" s="3"/>
      <c r="I71" s="3"/>
      <c r="J71" s="108" t="s">
        <v>82</v>
      </c>
      <c r="K71" s="108" t="s">
        <v>5</v>
      </c>
      <c r="L71" s="75" t="s">
        <v>83</v>
      </c>
      <c r="M71" s="74">
        <v>195</v>
      </c>
      <c r="N71" s="104" t="str">
        <f t="shared" si="3"/>
        <v>VETTORI ALBERTO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8" t="s">
        <v>229</v>
      </c>
      <c r="B72" s="108" t="s">
        <v>230</v>
      </c>
      <c r="C72" s="75" t="s">
        <v>23</v>
      </c>
      <c r="D72" s="74">
        <v>205</v>
      </c>
      <c r="E72" s="23" t="str">
        <f t="shared" si="2"/>
        <v>FAVILLI DARIO</v>
      </c>
      <c r="F72" s="3"/>
      <c r="G72" s="3"/>
      <c r="H72" s="3"/>
      <c r="I72" s="3"/>
      <c r="J72" s="108" t="s">
        <v>359</v>
      </c>
      <c r="K72" s="108" t="s">
        <v>94</v>
      </c>
      <c r="L72" s="75" t="s">
        <v>63</v>
      </c>
      <c r="M72" s="74">
        <v>195</v>
      </c>
      <c r="N72" s="104" t="str">
        <f t="shared" si="3"/>
        <v>BATTINI ALESSANDRO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8" t="s">
        <v>41</v>
      </c>
      <c r="B73" s="108" t="s">
        <v>43</v>
      </c>
      <c r="C73" s="75" t="s">
        <v>23</v>
      </c>
      <c r="D73" s="74">
        <v>204</v>
      </c>
      <c r="E73" s="23" t="str">
        <f t="shared" si="2"/>
        <v>NUCCI GIANNI</v>
      </c>
      <c r="F73" s="3"/>
      <c r="G73" s="3"/>
      <c r="H73" s="3"/>
      <c r="I73" s="3"/>
      <c r="J73" s="108" t="s">
        <v>108</v>
      </c>
      <c r="K73" s="108" t="s">
        <v>18</v>
      </c>
      <c r="L73" s="75" t="s">
        <v>16</v>
      </c>
      <c r="M73" s="74">
        <v>195</v>
      </c>
      <c r="N73" s="104" t="str">
        <f t="shared" si="3"/>
        <v>SANTONI VITTORIO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8" t="s">
        <v>32</v>
      </c>
      <c r="B74" s="108" t="s">
        <v>33</v>
      </c>
      <c r="C74" s="75" t="s">
        <v>34</v>
      </c>
      <c r="D74" s="74">
        <v>204</v>
      </c>
      <c r="E74" s="23" t="str">
        <f t="shared" si="2"/>
        <v>BUSONI DANIELE</v>
      </c>
      <c r="F74" s="3"/>
      <c r="G74" s="3"/>
      <c r="H74" s="3"/>
      <c r="I74" s="3"/>
      <c r="J74" s="108" t="s">
        <v>417</v>
      </c>
      <c r="K74" s="108" t="s">
        <v>388</v>
      </c>
      <c r="L74" s="75" t="s">
        <v>407</v>
      </c>
      <c r="M74" s="74">
        <v>195</v>
      </c>
      <c r="N74" s="104" t="str">
        <f t="shared" si="3"/>
        <v>VECCE DIEGO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8" t="s">
        <v>77</v>
      </c>
      <c r="B75" s="108" t="s">
        <v>78</v>
      </c>
      <c r="C75" s="75" t="s">
        <v>54</v>
      </c>
      <c r="D75" s="74">
        <v>203</v>
      </c>
      <c r="E75" s="23" t="str">
        <f t="shared" si="2"/>
        <v>SAMPIERI CARLO</v>
      </c>
      <c r="F75" s="3"/>
      <c r="G75" s="3"/>
      <c r="H75" s="3"/>
      <c r="I75" s="3"/>
      <c r="J75" s="108" t="s">
        <v>447</v>
      </c>
      <c r="K75" s="108" t="s">
        <v>115</v>
      </c>
      <c r="L75" s="75" t="s">
        <v>34</v>
      </c>
      <c r="M75" s="74">
        <v>195</v>
      </c>
      <c r="N75" s="104" t="str">
        <f t="shared" si="3"/>
        <v>VANGELISTI EDOARDO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8" t="s">
        <v>4</v>
      </c>
      <c r="B76" s="108" t="s">
        <v>5</v>
      </c>
      <c r="C76" s="75" t="s">
        <v>11</v>
      </c>
      <c r="D76" s="74">
        <v>202</v>
      </c>
      <c r="E76" s="23" t="str">
        <f t="shared" si="2"/>
        <v>LOMBARDI ALBERTO</v>
      </c>
      <c r="F76" s="3"/>
      <c r="G76" s="3"/>
      <c r="H76" s="3"/>
      <c r="I76" s="3"/>
      <c r="J76" s="108" t="s">
        <v>378</v>
      </c>
      <c r="K76" s="108" t="s">
        <v>379</v>
      </c>
      <c r="L76" s="75" t="s">
        <v>80</v>
      </c>
      <c r="M76" s="74">
        <v>194</v>
      </c>
      <c r="N76" s="104" t="str">
        <f t="shared" si="3"/>
        <v xml:space="preserve">MENCUCCI MARCO 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8" t="s">
        <v>394</v>
      </c>
      <c r="B77" s="108" t="s">
        <v>257</v>
      </c>
      <c r="C77" s="75" t="s">
        <v>406</v>
      </c>
      <c r="D77" s="74">
        <v>201</v>
      </c>
      <c r="E77" s="23" t="str">
        <f t="shared" si="2"/>
        <v>TREMONTE DAVIDE</v>
      </c>
      <c r="F77" s="3"/>
      <c r="G77" s="3"/>
      <c r="H77" s="3"/>
      <c r="I77" s="3"/>
      <c r="J77" s="108" t="s">
        <v>113</v>
      </c>
      <c r="K77" s="108" t="s">
        <v>94</v>
      </c>
      <c r="L77" s="75" t="s">
        <v>16</v>
      </c>
      <c r="M77" s="74">
        <v>194</v>
      </c>
      <c r="N77" s="104" t="str">
        <f t="shared" si="3"/>
        <v>REGGIO ALESSANDRO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8" t="s">
        <v>352</v>
      </c>
      <c r="B78" s="108" t="s">
        <v>353</v>
      </c>
      <c r="C78" s="75" t="s">
        <v>11</v>
      </c>
      <c r="D78" s="74">
        <v>200</v>
      </c>
      <c r="E78" s="23" t="str">
        <f t="shared" si="2"/>
        <v>CHIAVACCI IACOPO</v>
      </c>
      <c r="F78" s="3"/>
      <c r="G78" s="3"/>
      <c r="H78" s="3"/>
      <c r="I78" s="3"/>
      <c r="J78" s="108" t="s">
        <v>114</v>
      </c>
      <c r="K78" s="108" t="s">
        <v>115</v>
      </c>
      <c r="L78" s="75" t="s">
        <v>25</v>
      </c>
      <c r="M78" s="74">
        <v>194</v>
      </c>
      <c r="N78" s="104" t="str">
        <f t="shared" si="3"/>
        <v>MANTERI EDOARDO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8" t="s">
        <v>232</v>
      </c>
      <c r="B79" s="108" t="s">
        <v>29</v>
      </c>
      <c r="C79" s="75" t="s">
        <v>23</v>
      </c>
      <c r="D79" s="74">
        <v>200</v>
      </c>
      <c r="E79" s="23" t="str">
        <f t="shared" si="2"/>
        <v>INCROCCI FRANCESCO</v>
      </c>
      <c r="F79" s="3"/>
      <c r="G79" s="3"/>
      <c r="H79" s="3"/>
      <c r="I79" s="3"/>
      <c r="J79" s="108" t="s">
        <v>103</v>
      </c>
      <c r="K79" s="108" t="s">
        <v>104</v>
      </c>
      <c r="L79" s="75" t="s">
        <v>14</v>
      </c>
      <c r="M79" s="74">
        <v>194</v>
      </c>
      <c r="N79" s="104" t="str">
        <f t="shared" si="3"/>
        <v>BORETTI  PAOLO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08" t="s">
        <v>351</v>
      </c>
      <c r="B80" s="108" t="s">
        <v>115</v>
      </c>
      <c r="C80" s="75" t="s">
        <v>407</v>
      </c>
      <c r="D80" s="74">
        <v>198</v>
      </c>
      <c r="E80" s="23" t="str">
        <f t="shared" si="2"/>
        <v>LUCHETTI EDOARDO</v>
      </c>
      <c r="F80" s="3"/>
      <c r="G80" s="3"/>
      <c r="H80" s="3"/>
      <c r="I80" s="3"/>
      <c r="J80" s="108" t="s">
        <v>418</v>
      </c>
      <c r="K80" s="108" t="s">
        <v>419</v>
      </c>
      <c r="L80" s="75" t="s">
        <v>411</v>
      </c>
      <c r="M80" s="74">
        <v>194</v>
      </c>
      <c r="N80" s="104" t="str">
        <f t="shared" si="3"/>
        <v>BERNI ADRIANO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108" t="s">
        <v>52</v>
      </c>
      <c r="B81" s="108" t="s">
        <v>55</v>
      </c>
      <c r="C81" s="75" t="s">
        <v>11</v>
      </c>
      <c r="D81" s="74">
        <v>198</v>
      </c>
      <c r="E81" s="23" t="str">
        <f t="shared" si="2"/>
        <v>L'ABBATE  GIANLUCA</v>
      </c>
      <c r="F81" s="3"/>
      <c r="G81" s="3"/>
      <c r="H81" s="3"/>
      <c r="I81" s="3"/>
      <c r="J81" s="108" t="s">
        <v>420</v>
      </c>
      <c r="K81" s="108" t="s">
        <v>31</v>
      </c>
      <c r="L81" s="75" t="s">
        <v>406</v>
      </c>
      <c r="M81" s="74">
        <v>193</v>
      </c>
      <c r="N81" s="104" t="str">
        <f t="shared" si="3"/>
        <v>LUPO GIOVANNI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6"/>
      <c r="B82" s="16"/>
      <c r="C82" s="16"/>
      <c r="D82" s="16"/>
      <c r="E82" s="16"/>
      <c r="F82" s="3"/>
      <c r="G82" s="3"/>
      <c r="H82" s="3"/>
      <c r="I82" s="3"/>
      <c r="J82" s="108" t="s">
        <v>112</v>
      </c>
      <c r="K82" s="108" t="s">
        <v>53</v>
      </c>
      <c r="L82" s="75" t="s">
        <v>34</v>
      </c>
      <c r="M82" s="74">
        <v>193</v>
      </c>
      <c r="N82" s="104" t="str">
        <f t="shared" si="3"/>
        <v>CASTAGNI MARCO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25" t="s">
        <v>145</v>
      </c>
      <c r="B83" s="120"/>
      <c r="C83" s="120"/>
      <c r="D83" s="121"/>
      <c r="E83" s="16"/>
      <c r="F83" s="3"/>
      <c r="G83" s="3"/>
      <c r="H83" s="3"/>
      <c r="I83" s="3"/>
      <c r="J83" s="108" t="s">
        <v>97</v>
      </c>
      <c r="K83" s="108" t="s">
        <v>98</v>
      </c>
      <c r="L83" s="75" t="s">
        <v>34</v>
      </c>
      <c r="M83" s="74">
        <v>193</v>
      </c>
      <c r="N83" s="104" t="str">
        <f t="shared" si="3"/>
        <v>CASAGLI REMO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108" t="s">
        <v>129</v>
      </c>
      <c r="K84" s="108" t="s">
        <v>130</v>
      </c>
      <c r="L84" s="75" t="s">
        <v>14</v>
      </c>
      <c r="M84" s="74">
        <v>193</v>
      </c>
      <c r="N84" s="104" t="str">
        <f t="shared" si="3"/>
        <v>CETARINI MARCELLO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08" t="s">
        <v>72</v>
      </c>
      <c r="B85" s="108" t="s">
        <v>53</v>
      </c>
      <c r="C85" s="75" t="s">
        <v>14</v>
      </c>
      <c r="D85" s="74">
        <v>203</v>
      </c>
      <c r="E85" s="23" t="str">
        <f aca="true" t="shared" si="4" ref="E85:E100">CONCATENATE(A85," ",B85)</f>
        <v>GERACI MARCO</v>
      </c>
      <c r="F85" s="3"/>
      <c r="G85" s="3"/>
      <c r="H85" s="3"/>
      <c r="I85" s="3"/>
      <c r="J85" s="108" t="s">
        <v>381</v>
      </c>
      <c r="K85" s="108" t="s">
        <v>69</v>
      </c>
      <c r="L85" s="75" t="s">
        <v>377</v>
      </c>
      <c r="M85" s="74">
        <v>193</v>
      </c>
      <c r="N85" s="104" t="str">
        <f t="shared" si="3"/>
        <v>PISANI MATTEO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108" t="s">
        <v>56</v>
      </c>
      <c r="B86" s="108" t="s">
        <v>20</v>
      </c>
      <c r="C86" s="75" t="s">
        <v>25</v>
      </c>
      <c r="D86" s="74">
        <v>202</v>
      </c>
      <c r="E86" s="23" t="str">
        <f t="shared" si="4"/>
        <v>COGONI  LEONARDO</v>
      </c>
      <c r="F86" s="3"/>
      <c r="G86" s="3"/>
      <c r="H86" s="3"/>
      <c r="I86" s="3"/>
      <c r="J86" s="108" t="s">
        <v>254</v>
      </c>
      <c r="K86" s="108" t="s">
        <v>255</v>
      </c>
      <c r="L86" s="75" t="s">
        <v>34</v>
      </c>
      <c r="M86" s="74">
        <v>193</v>
      </c>
      <c r="N86" s="104" t="str">
        <f t="shared" si="3"/>
        <v>GERI EMANUELE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8" t="s">
        <v>67</v>
      </c>
      <c r="B87" s="108" t="s">
        <v>29</v>
      </c>
      <c r="C87" s="75" t="s">
        <v>14</v>
      </c>
      <c r="D87" s="74">
        <v>201</v>
      </c>
      <c r="E87" s="23" t="str">
        <f t="shared" si="4"/>
        <v>CHELONI FRANCESCO</v>
      </c>
      <c r="F87" s="3"/>
      <c r="G87" s="3"/>
      <c r="H87" s="3"/>
      <c r="I87" s="3"/>
      <c r="J87" s="108" t="s">
        <v>360</v>
      </c>
      <c r="K87" s="108" t="s">
        <v>249</v>
      </c>
      <c r="L87" s="75" t="s">
        <v>6</v>
      </c>
      <c r="M87" s="74">
        <v>193</v>
      </c>
      <c r="N87" s="104" t="str">
        <f t="shared" si="3"/>
        <v>SCARRONE SALVATORE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8" t="s">
        <v>21</v>
      </c>
      <c r="B88" s="108" t="s">
        <v>22</v>
      </c>
      <c r="C88" s="75" t="s">
        <v>14</v>
      </c>
      <c r="D88" s="74">
        <v>200</v>
      </c>
      <c r="E88" s="23" t="str">
        <f t="shared" si="4"/>
        <v>CASTELLANI ANDREA</v>
      </c>
      <c r="F88" s="3"/>
      <c r="G88" s="3"/>
      <c r="H88" s="3"/>
      <c r="I88" s="3"/>
      <c r="J88" s="108" t="s">
        <v>118</v>
      </c>
      <c r="K88" s="108" t="s">
        <v>106</v>
      </c>
      <c r="L88" s="75" t="s">
        <v>11</v>
      </c>
      <c r="M88" s="74">
        <v>193</v>
      </c>
      <c r="N88" s="104" t="str">
        <f t="shared" si="3"/>
        <v>TOGNETTI NICOLA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8" t="s">
        <v>9</v>
      </c>
      <c r="B89" s="108" t="s">
        <v>10</v>
      </c>
      <c r="C89" s="75" t="s">
        <v>11</v>
      </c>
      <c r="D89" s="74">
        <v>199</v>
      </c>
      <c r="E89" s="23" t="str">
        <f t="shared" si="4"/>
        <v>NEPI FABIO</v>
      </c>
      <c r="F89" s="3"/>
      <c r="G89" s="3"/>
      <c r="H89" s="3"/>
      <c r="I89" s="3"/>
      <c r="J89" s="108" t="s">
        <v>256</v>
      </c>
      <c r="K89" s="108" t="s">
        <v>257</v>
      </c>
      <c r="L89" s="75" t="s">
        <v>16</v>
      </c>
      <c r="M89" s="74">
        <v>193</v>
      </c>
      <c r="N89" s="104" t="str">
        <f t="shared" si="3"/>
        <v>RIBECAI DAVIDE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8" t="s">
        <v>235</v>
      </c>
      <c r="B90" s="108" t="s">
        <v>236</v>
      </c>
      <c r="C90" s="75" t="s">
        <v>54</v>
      </c>
      <c r="D90" s="74">
        <v>198</v>
      </c>
      <c r="E90" s="23" t="str">
        <f t="shared" si="4"/>
        <v>AMORE OLINTO</v>
      </c>
      <c r="F90" s="3"/>
      <c r="G90" s="3"/>
      <c r="H90" s="3"/>
      <c r="I90" s="3"/>
      <c r="J90" s="108" t="s">
        <v>253</v>
      </c>
      <c r="K90" s="108" t="s">
        <v>33</v>
      </c>
      <c r="L90" s="75" t="s">
        <v>80</v>
      </c>
      <c r="M90" s="74">
        <v>193</v>
      </c>
      <c r="N90" s="104" t="str">
        <f t="shared" si="3"/>
        <v>CIARDI DUPRE' DANIELE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8" t="s">
        <v>390</v>
      </c>
      <c r="B91" s="108" t="s">
        <v>120</v>
      </c>
      <c r="C91" s="75" t="s">
        <v>11</v>
      </c>
      <c r="D91" s="74">
        <v>197</v>
      </c>
      <c r="E91" s="23" t="str">
        <f t="shared" si="4"/>
        <v>CORRADI FEDERICO</v>
      </c>
      <c r="F91" s="3"/>
      <c r="G91" s="3"/>
      <c r="H91" s="3"/>
      <c r="I91" s="3"/>
      <c r="J91" s="108" t="s">
        <v>365</v>
      </c>
      <c r="K91" s="108" t="s">
        <v>22</v>
      </c>
      <c r="L91" s="75" t="s">
        <v>80</v>
      </c>
      <c r="M91" s="74">
        <v>193</v>
      </c>
      <c r="N91" s="104" t="str">
        <f t="shared" si="3"/>
        <v>FRANCESCONI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8" t="s">
        <v>59</v>
      </c>
      <c r="B92" s="108" t="s">
        <v>13</v>
      </c>
      <c r="C92" s="75" t="s">
        <v>23</v>
      </c>
      <c r="D92" s="74">
        <v>196</v>
      </c>
      <c r="E92" s="23" t="str">
        <f t="shared" si="4"/>
        <v>FIORENTINI ALESSIO</v>
      </c>
      <c r="F92" s="3"/>
      <c r="G92" s="3"/>
      <c r="H92" s="3"/>
      <c r="I92" s="3"/>
      <c r="J92" s="108" t="s">
        <v>392</v>
      </c>
      <c r="K92" s="108" t="s">
        <v>104</v>
      </c>
      <c r="L92" s="75" t="s">
        <v>406</v>
      </c>
      <c r="M92" s="74">
        <v>193</v>
      </c>
      <c r="N92" s="104" t="str">
        <f t="shared" si="3"/>
        <v>INNOCENTI PAOLO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8" t="s">
        <v>385</v>
      </c>
      <c r="B93" s="108" t="s">
        <v>240</v>
      </c>
      <c r="C93" s="75" t="s">
        <v>34</v>
      </c>
      <c r="D93" s="74">
        <v>196</v>
      </c>
      <c r="E93" s="23" t="str">
        <f t="shared" si="4"/>
        <v>FILLINI GIACOMO</v>
      </c>
      <c r="F93" s="3"/>
      <c r="G93" s="3"/>
      <c r="H93" s="3"/>
      <c r="I93" s="3"/>
      <c r="J93" s="108" t="s">
        <v>373</v>
      </c>
      <c r="K93" s="108" t="s">
        <v>29</v>
      </c>
      <c r="L93" s="75" t="s">
        <v>406</v>
      </c>
      <c r="M93" s="74">
        <v>193</v>
      </c>
      <c r="N93" s="104" t="str">
        <f t="shared" si="3"/>
        <v>CHIAPPETTA FRANCESCO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8" t="s">
        <v>127</v>
      </c>
      <c r="B94" s="108" t="s">
        <v>109</v>
      </c>
      <c r="C94" s="75" t="s">
        <v>11</v>
      </c>
      <c r="D94" s="74">
        <v>195</v>
      </c>
      <c r="E94" s="23" t="str">
        <f t="shared" si="4"/>
        <v>CAGNONI  STEFANO</v>
      </c>
      <c r="F94" s="3"/>
      <c r="G94" s="3"/>
      <c r="H94" s="3"/>
      <c r="I94" s="3"/>
      <c r="J94" s="108" t="s">
        <v>448</v>
      </c>
      <c r="K94" s="108" t="s">
        <v>53</v>
      </c>
      <c r="L94" s="75" t="s">
        <v>406</v>
      </c>
      <c r="M94" s="74">
        <v>193</v>
      </c>
      <c r="N94" s="104" t="str">
        <f t="shared" si="3"/>
        <v>BONAFEDE MARCO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8" t="s">
        <v>110</v>
      </c>
      <c r="B95" s="108" t="s">
        <v>111</v>
      </c>
      <c r="C95" s="75" t="s">
        <v>406</v>
      </c>
      <c r="D95" s="74">
        <v>195</v>
      </c>
      <c r="E95" s="23" t="str">
        <f t="shared" si="4"/>
        <v>BARBINI FILIPPO</v>
      </c>
      <c r="F95" s="3"/>
      <c r="G95" s="3"/>
      <c r="H95" s="3"/>
      <c r="I95" s="3"/>
      <c r="J95" s="108" t="s">
        <v>341</v>
      </c>
      <c r="K95" s="108" t="s">
        <v>115</v>
      </c>
      <c r="L95" s="75" t="s">
        <v>11</v>
      </c>
      <c r="M95" s="74">
        <v>192</v>
      </c>
      <c r="N95" s="104" t="str">
        <f t="shared" si="3"/>
        <v>BRAMBILLA EDOARDO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8" t="s">
        <v>243</v>
      </c>
      <c r="B96" s="108" t="s">
        <v>57</v>
      </c>
      <c r="C96" s="75" t="s">
        <v>11</v>
      </c>
      <c r="D96" s="74">
        <v>195</v>
      </c>
      <c r="E96" s="23" t="str">
        <f t="shared" si="4"/>
        <v>TICCIATI RICCARDO</v>
      </c>
      <c r="F96" s="3"/>
      <c r="G96" s="3"/>
      <c r="H96" s="3"/>
      <c r="I96" s="3"/>
      <c r="J96" s="108" t="s">
        <v>131</v>
      </c>
      <c r="K96" s="108" t="s">
        <v>22</v>
      </c>
      <c r="L96" s="75" t="s">
        <v>16</v>
      </c>
      <c r="M96" s="74">
        <v>192</v>
      </c>
      <c r="N96" s="104" t="str">
        <f t="shared" si="3"/>
        <v>VANACORE ANDREA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8" t="s">
        <v>367</v>
      </c>
      <c r="B97" s="108" t="s">
        <v>69</v>
      </c>
      <c r="C97" s="75" t="s">
        <v>11</v>
      </c>
      <c r="D97" s="74">
        <v>194</v>
      </c>
      <c r="E97" s="23" t="str">
        <f t="shared" si="4"/>
        <v>CAZZAROTTO MATTEO</v>
      </c>
      <c r="F97" s="3"/>
      <c r="G97" s="3"/>
      <c r="H97" s="3"/>
      <c r="I97" s="3"/>
      <c r="J97" s="108" t="s">
        <v>244</v>
      </c>
      <c r="K97" s="108" t="s">
        <v>27</v>
      </c>
      <c r="L97" s="75" t="s">
        <v>107</v>
      </c>
      <c r="M97" s="74">
        <v>191</v>
      </c>
      <c r="N97" s="104" t="str">
        <f t="shared" si="3"/>
        <v>CASTELLACCI SIMONE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8" t="s">
        <v>88</v>
      </c>
      <c r="B98" s="108" t="s">
        <v>89</v>
      </c>
      <c r="C98" s="62" t="s">
        <v>25</v>
      </c>
      <c r="D98" s="74">
        <v>193</v>
      </c>
      <c r="E98" s="23" t="str">
        <f t="shared" si="4"/>
        <v>CALAMAI CLAUDIO</v>
      </c>
      <c r="F98" s="3"/>
      <c r="G98" s="3"/>
      <c r="H98" s="3"/>
      <c r="I98" s="3"/>
      <c r="J98" s="108" t="s">
        <v>245</v>
      </c>
      <c r="K98" s="108" t="s">
        <v>230</v>
      </c>
      <c r="L98" s="75" t="s">
        <v>34</v>
      </c>
      <c r="M98" s="74">
        <v>191</v>
      </c>
      <c r="N98" s="104" t="str">
        <f t="shared" si="3"/>
        <v>OLIVELLI DARIO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8" t="s">
        <v>82</v>
      </c>
      <c r="B99" s="108" t="s">
        <v>27</v>
      </c>
      <c r="C99" s="75" t="s">
        <v>83</v>
      </c>
      <c r="D99" s="74">
        <v>190</v>
      </c>
      <c r="E99" s="23" t="str">
        <f t="shared" si="4"/>
        <v>VETTORI SIMONE</v>
      </c>
      <c r="F99" s="3"/>
      <c r="G99" s="3"/>
      <c r="H99" s="3"/>
      <c r="I99" s="3"/>
      <c r="J99" s="108" t="s">
        <v>424</v>
      </c>
      <c r="K99" s="108" t="s">
        <v>8</v>
      </c>
      <c r="L99" s="75" t="s">
        <v>11</v>
      </c>
      <c r="M99" s="74">
        <v>191</v>
      </c>
      <c r="N99" s="104" t="str">
        <f t="shared" si="3"/>
        <v>VALLI LUCA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108" t="s">
        <v>86</v>
      </c>
      <c r="B100" s="108" t="s">
        <v>87</v>
      </c>
      <c r="C100" s="75" t="s">
        <v>25</v>
      </c>
      <c r="D100" s="74">
        <v>189</v>
      </c>
      <c r="E100" s="23" t="str">
        <f t="shared" si="4"/>
        <v>QUARATESI MAURO</v>
      </c>
      <c r="F100" s="3"/>
      <c r="G100" s="3"/>
      <c r="H100" s="3"/>
      <c r="I100" s="3"/>
      <c r="J100" s="108" t="s">
        <v>128</v>
      </c>
      <c r="K100" s="108" t="s">
        <v>69</v>
      </c>
      <c r="L100" s="75" t="s">
        <v>407</v>
      </c>
      <c r="M100" s="74">
        <v>191</v>
      </c>
      <c r="N100" s="104" t="str">
        <f t="shared" si="3"/>
        <v>MARTINELLI MATTEO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>
      <c r="A101" s="78"/>
      <c r="B101" s="78"/>
      <c r="C101" s="75"/>
      <c r="D101" s="65"/>
      <c r="E101" s="23"/>
      <c r="F101" s="3"/>
      <c r="G101" s="3"/>
      <c r="H101" s="3"/>
      <c r="I101" s="3"/>
      <c r="J101" s="108" t="s">
        <v>52</v>
      </c>
      <c r="K101" s="108" t="s">
        <v>29</v>
      </c>
      <c r="L101" s="75" t="s">
        <v>11</v>
      </c>
      <c r="M101" s="74">
        <v>191</v>
      </c>
      <c r="N101" s="104" t="str">
        <f t="shared" si="3"/>
        <v>L'ABBATE  FRANCESCO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26" t="s">
        <v>402</v>
      </c>
      <c r="B102" s="120"/>
      <c r="C102" s="120"/>
      <c r="D102" s="121"/>
      <c r="E102" s="16"/>
      <c r="F102" s="3"/>
      <c r="G102" s="3"/>
      <c r="H102" s="3"/>
      <c r="I102" s="3"/>
      <c r="J102" s="108" t="s">
        <v>73</v>
      </c>
      <c r="K102" s="108" t="s">
        <v>74</v>
      </c>
      <c r="L102" s="75" t="s">
        <v>23</v>
      </c>
      <c r="M102" s="74">
        <v>190</v>
      </c>
      <c r="N102" s="104" t="str">
        <f t="shared" si="3"/>
        <v>ANICHINI ALDO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108" t="s">
        <v>421</v>
      </c>
      <c r="K103" s="108" t="s">
        <v>422</v>
      </c>
      <c r="L103" s="75" t="s">
        <v>23</v>
      </c>
      <c r="M103" s="74">
        <v>190</v>
      </c>
      <c r="N103" s="104" t="str">
        <f t="shared" si="3"/>
        <v>GAROFALO DOMENICO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08" t="s">
        <v>90</v>
      </c>
      <c r="B104" s="108" t="s">
        <v>91</v>
      </c>
      <c r="C104" s="75" t="s">
        <v>14</v>
      </c>
      <c r="D104" s="74">
        <v>190</v>
      </c>
      <c r="E104" s="23" t="str">
        <f aca="true" t="shared" si="5" ref="E104:E132">CONCATENATE(A104," ",B104)</f>
        <v>PAOLI ELISA</v>
      </c>
      <c r="F104" s="3"/>
      <c r="G104" s="3"/>
      <c r="H104" s="3"/>
      <c r="I104" s="3"/>
      <c r="J104" s="108" t="s">
        <v>119</v>
      </c>
      <c r="K104" s="108" t="s">
        <v>120</v>
      </c>
      <c r="L104" s="75" t="s">
        <v>11</v>
      </c>
      <c r="M104" s="74">
        <v>190</v>
      </c>
      <c r="N104" s="104" t="str">
        <f t="shared" si="3"/>
        <v>MAGAGNINI FEDERICO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08" t="s">
        <v>382</v>
      </c>
      <c r="B105" s="108" t="s">
        <v>383</v>
      </c>
      <c r="C105" s="75" t="s">
        <v>23</v>
      </c>
      <c r="D105" s="74">
        <v>188</v>
      </c>
      <c r="E105" s="23" t="str">
        <f t="shared" si="5"/>
        <v>MARCHIONNESCHI ROSANNA</v>
      </c>
      <c r="F105" s="3"/>
      <c r="G105" s="3"/>
      <c r="H105" s="3"/>
      <c r="I105" s="3"/>
      <c r="J105" s="108" t="s">
        <v>139</v>
      </c>
      <c r="K105" s="108" t="s">
        <v>140</v>
      </c>
      <c r="L105" s="75" t="s">
        <v>6</v>
      </c>
      <c r="M105" s="74">
        <v>190</v>
      </c>
      <c r="N105" s="104" t="str">
        <f t="shared" si="3"/>
        <v>PRESTA PIERDOMENICO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8" t="s">
        <v>141</v>
      </c>
      <c r="B106" s="108" t="s">
        <v>142</v>
      </c>
      <c r="C106" s="75" t="s">
        <v>54</v>
      </c>
      <c r="D106" s="74">
        <v>188</v>
      </c>
      <c r="E106" s="23" t="str">
        <f t="shared" si="5"/>
        <v>BIBBIANI ALICE</v>
      </c>
      <c r="F106" s="3"/>
      <c r="G106" s="3"/>
      <c r="H106" s="3"/>
      <c r="I106" s="3"/>
      <c r="J106" s="108" t="s">
        <v>354</v>
      </c>
      <c r="K106" s="108" t="s">
        <v>94</v>
      </c>
      <c r="L106" s="75" t="s">
        <v>63</v>
      </c>
      <c r="M106" s="74">
        <v>189</v>
      </c>
      <c r="N106" s="104" t="str">
        <f t="shared" si="3"/>
        <v>PUCCI ALESSANDRO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8" t="s">
        <v>449</v>
      </c>
      <c r="B107" s="108" t="s">
        <v>450</v>
      </c>
      <c r="C107" s="75" t="s">
        <v>80</v>
      </c>
      <c r="D107" s="74">
        <v>185</v>
      </c>
      <c r="E107" s="23" t="str">
        <f t="shared" si="5"/>
        <v>VIGNOLI PAMELA</v>
      </c>
      <c r="F107" s="3"/>
      <c r="G107" s="3"/>
      <c r="H107" s="3"/>
      <c r="I107" s="3"/>
      <c r="J107" s="108" t="s">
        <v>133</v>
      </c>
      <c r="K107" s="108" t="s">
        <v>27</v>
      </c>
      <c r="L107" s="75" t="s">
        <v>11</v>
      </c>
      <c r="M107" s="74">
        <v>189</v>
      </c>
      <c r="N107" s="104" t="str">
        <f t="shared" si="3"/>
        <v>CAVALLINI SIMONE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8" t="s">
        <v>75</v>
      </c>
      <c r="B108" s="108" t="s">
        <v>76</v>
      </c>
      <c r="C108" s="75" t="s">
        <v>23</v>
      </c>
      <c r="D108" s="74">
        <v>183</v>
      </c>
      <c r="E108" s="23" t="str">
        <f t="shared" si="5"/>
        <v>CIULLO CHIARA</v>
      </c>
      <c r="F108" s="3"/>
      <c r="G108" s="3"/>
      <c r="H108" s="3"/>
      <c r="I108" s="3"/>
      <c r="J108" s="108" t="s">
        <v>125</v>
      </c>
      <c r="K108" s="108" t="s">
        <v>53</v>
      </c>
      <c r="L108" s="75" t="s">
        <v>6</v>
      </c>
      <c r="M108" s="74">
        <v>189</v>
      </c>
      <c r="N108" s="104" t="str">
        <f t="shared" si="3"/>
        <v>MECCARIELLO MARCO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8" t="s">
        <v>370</v>
      </c>
      <c r="B109" s="108" t="s">
        <v>371</v>
      </c>
      <c r="C109" s="75" t="s">
        <v>80</v>
      </c>
      <c r="D109" s="74">
        <v>179</v>
      </c>
      <c r="E109" s="23" t="str">
        <f t="shared" si="5"/>
        <v>FUMAROLA DANIELA</v>
      </c>
      <c r="F109" s="3"/>
      <c r="G109" s="3"/>
      <c r="H109" s="3"/>
      <c r="I109" s="3"/>
      <c r="J109" s="108" t="s">
        <v>423</v>
      </c>
      <c r="K109" s="108" t="s">
        <v>358</v>
      </c>
      <c r="L109" s="75" t="s">
        <v>411</v>
      </c>
      <c r="M109" s="74">
        <v>189</v>
      </c>
      <c r="N109" s="104" t="str">
        <f t="shared" si="3"/>
        <v>BITOSSI LORENZO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8" t="s">
        <v>32</v>
      </c>
      <c r="B110" s="108" t="s">
        <v>126</v>
      </c>
      <c r="C110" s="75" t="s">
        <v>25</v>
      </c>
      <c r="D110" s="74">
        <v>178</v>
      </c>
      <c r="E110" s="23" t="str">
        <f t="shared" si="5"/>
        <v>BUSONI PATRIZIA</v>
      </c>
      <c r="F110" s="3"/>
      <c r="G110" s="3"/>
      <c r="H110" s="3"/>
      <c r="I110" s="3"/>
      <c r="J110" s="108" t="s">
        <v>435</v>
      </c>
      <c r="K110" s="108" t="s">
        <v>53</v>
      </c>
      <c r="L110" s="75" t="s">
        <v>80</v>
      </c>
      <c r="M110" s="74">
        <v>189</v>
      </c>
      <c r="N110" s="104" t="str">
        <f t="shared" si="3"/>
        <v>ORCESI MARCO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8" t="s">
        <v>7</v>
      </c>
      <c r="B111" s="108" t="s">
        <v>134</v>
      </c>
      <c r="C111" s="75" t="s">
        <v>25</v>
      </c>
      <c r="D111" s="74">
        <v>177</v>
      </c>
      <c r="E111" s="23" t="str">
        <f t="shared" si="5"/>
        <v>CECCARINI  MANUELA</v>
      </c>
      <c r="F111" s="3"/>
      <c r="G111" s="3"/>
      <c r="H111" s="3"/>
      <c r="I111" s="3"/>
      <c r="J111" s="108" t="s">
        <v>438</v>
      </c>
      <c r="K111" s="108" t="s">
        <v>422</v>
      </c>
      <c r="L111" s="75" t="s">
        <v>54</v>
      </c>
      <c r="M111" s="74">
        <v>189</v>
      </c>
      <c r="N111" s="104" t="str">
        <f t="shared" si="3"/>
        <v>GINESE DOMENICO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8" t="s">
        <v>135</v>
      </c>
      <c r="B112" s="108" t="s">
        <v>136</v>
      </c>
      <c r="C112" s="75" t="s">
        <v>11</v>
      </c>
      <c r="D112" s="74">
        <v>175</v>
      </c>
      <c r="E112" s="23" t="str">
        <f t="shared" si="5"/>
        <v>CARICO ANTONELLA</v>
      </c>
      <c r="F112" s="3"/>
      <c r="G112" s="3"/>
      <c r="H112" s="3"/>
      <c r="I112" s="3"/>
      <c r="J112" s="108" t="s">
        <v>427</v>
      </c>
      <c r="K112" s="108" t="s">
        <v>428</v>
      </c>
      <c r="L112" s="75" t="s">
        <v>34</v>
      </c>
      <c r="M112" s="74">
        <v>188</v>
      </c>
      <c r="N112" s="104" t="str">
        <f t="shared" si="3"/>
        <v>CECCHERINI MAURILIO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8" t="s">
        <v>101</v>
      </c>
      <c r="B113" s="108" t="s">
        <v>102</v>
      </c>
      <c r="C113" s="75" t="s">
        <v>14</v>
      </c>
      <c r="D113" s="74">
        <v>170</v>
      </c>
      <c r="E113" s="23" t="str">
        <f t="shared" si="5"/>
        <v>CANDIA PAOLA</v>
      </c>
      <c r="F113" s="3"/>
      <c r="G113" s="3"/>
      <c r="H113" s="3"/>
      <c r="I113" s="3"/>
      <c r="J113" s="108" t="s">
        <v>363</v>
      </c>
      <c r="K113" s="108" t="s">
        <v>364</v>
      </c>
      <c r="L113" s="75" t="s">
        <v>80</v>
      </c>
      <c r="M113" s="74">
        <v>188</v>
      </c>
      <c r="N113" s="104" t="str">
        <f t="shared" si="3"/>
        <v>GIACALONE CARMELO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8" t="s">
        <v>376</v>
      </c>
      <c r="B114" s="108" t="s">
        <v>369</v>
      </c>
      <c r="C114" s="75" t="s">
        <v>406</v>
      </c>
      <c r="D114" s="74">
        <v>168</v>
      </c>
      <c r="E114" s="23" t="str">
        <f t="shared" si="5"/>
        <v>NAPPINI SARA</v>
      </c>
      <c r="F114" s="3"/>
      <c r="G114" s="3"/>
      <c r="H114" s="3"/>
      <c r="I114" s="3"/>
      <c r="J114" s="108" t="s">
        <v>387</v>
      </c>
      <c r="K114" s="108" t="s">
        <v>358</v>
      </c>
      <c r="L114" s="75" t="s">
        <v>386</v>
      </c>
      <c r="M114" s="74">
        <v>187</v>
      </c>
      <c r="N114" s="104" t="str">
        <f t="shared" si="3"/>
        <v>NANNIPIERI LORENZO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8" t="s">
        <v>452</v>
      </c>
      <c r="B115" s="108" t="s">
        <v>102</v>
      </c>
      <c r="C115" s="75" t="s">
        <v>34</v>
      </c>
      <c r="D115" s="74">
        <v>164</v>
      </c>
      <c r="E115" s="23" t="str">
        <f t="shared" si="5"/>
        <v>PIEROTTI PAOLA</v>
      </c>
      <c r="F115" s="3"/>
      <c r="G115" s="3"/>
      <c r="H115" s="3"/>
      <c r="I115" s="3"/>
      <c r="J115" s="108" t="s">
        <v>252</v>
      </c>
      <c r="K115" s="108" t="s">
        <v>71</v>
      </c>
      <c r="L115" s="75" t="s">
        <v>34</v>
      </c>
      <c r="M115" s="74">
        <v>187</v>
      </c>
      <c r="N115" s="104" t="str">
        <f t="shared" si="3"/>
        <v>PANI MASSIMO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8" t="s">
        <v>137</v>
      </c>
      <c r="B116" s="108" t="s">
        <v>76</v>
      </c>
      <c r="C116" s="75" t="s">
        <v>23</v>
      </c>
      <c r="D116" s="74">
        <v>163</v>
      </c>
      <c r="E116" s="23" t="str">
        <f t="shared" si="5"/>
        <v>DESIATO CHIARA</v>
      </c>
      <c r="F116" s="3"/>
      <c r="G116" s="3"/>
      <c r="H116" s="3"/>
      <c r="I116" s="3"/>
      <c r="J116" s="108" t="s">
        <v>93</v>
      </c>
      <c r="K116" s="108" t="s">
        <v>8</v>
      </c>
      <c r="L116" s="75" t="s">
        <v>25</v>
      </c>
      <c r="M116" s="74">
        <v>187</v>
      </c>
      <c r="N116" s="104" t="str">
        <f t="shared" si="3"/>
        <v>BAGNOLI LUCA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8" t="s">
        <v>259</v>
      </c>
      <c r="B117" s="108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8" t="s">
        <v>121</v>
      </c>
      <c r="K117" s="108" t="s">
        <v>122</v>
      </c>
      <c r="L117" s="62" t="s">
        <v>6</v>
      </c>
      <c r="M117" s="74">
        <v>187</v>
      </c>
      <c r="N117" s="104" t="str">
        <f t="shared" si="3"/>
        <v>CALDINI GUIDO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93"/>
      <c r="B118" s="93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8" t="s">
        <v>429</v>
      </c>
      <c r="K118" s="108" t="s">
        <v>8</v>
      </c>
      <c r="L118" s="75" t="s">
        <v>80</v>
      </c>
      <c r="M118" s="74">
        <v>187</v>
      </c>
      <c r="N118" s="104" t="str">
        <f t="shared" si="3"/>
        <v>DAMI LUCA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90"/>
      <c r="B119" s="90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8" t="s">
        <v>374</v>
      </c>
      <c r="K119" s="108" t="s">
        <v>69</v>
      </c>
      <c r="L119" s="75" t="s">
        <v>54</v>
      </c>
      <c r="M119" s="74">
        <v>187</v>
      </c>
      <c r="N119" s="104" t="str">
        <f t="shared" si="3"/>
        <v>SANTINELLI MATTEO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90"/>
      <c r="B120" s="90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8" t="s">
        <v>250</v>
      </c>
      <c r="K120" s="108" t="s">
        <v>251</v>
      </c>
      <c r="L120" s="75" t="s">
        <v>80</v>
      </c>
      <c r="M120" s="74">
        <v>186</v>
      </c>
      <c r="N120" s="104" t="str">
        <f t="shared" si="3"/>
        <v>FEDI ALIOSCIA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108" t="s">
        <v>425</v>
      </c>
      <c r="K121" s="108" t="s">
        <v>426</v>
      </c>
      <c r="L121" s="75" t="s">
        <v>83</v>
      </c>
      <c r="M121" s="74">
        <v>186</v>
      </c>
      <c r="N121" s="104" t="str">
        <f t="shared" si="3"/>
        <v>RAFANELLI ISACCO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8" t="s">
        <v>436</v>
      </c>
      <c r="K122" s="108" t="s">
        <v>437</v>
      </c>
      <c r="L122" s="75" t="s">
        <v>54</v>
      </c>
      <c r="M122" s="74">
        <v>186</v>
      </c>
      <c r="N122" s="104" t="str">
        <f t="shared" si="3"/>
        <v>SALILLARI EDISON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108" t="s">
        <v>239</v>
      </c>
      <c r="K123" s="108" t="s">
        <v>22</v>
      </c>
      <c r="L123" s="75" t="s">
        <v>34</v>
      </c>
      <c r="M123" s="74">
        <v>185</v>
      </c>
      <c r="N123" s="104" t="str">
        <f t="shared" si="3"/>
        <v>CECCONI ANDREA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8" t="s">
        <v>342</v>
      </c>
      <c r="K124" s="108" t="s">
        <v>247</v>
      </c>
      <c r="L124" s="75" t="s">
        <v>80</v>
      </c>
      <c r="M124" s="74">
        <v>185</v>
      </c>
      <c r="N124" s="104" t="str">
        <f t="shared" si="3"/>
        <v>BELGUORI MAURIZIO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8" t="s">
        <v>93</v>
      </c>
      <c r="K125" s="108" t="s">
        <v>94</v>
      </c>
      <c r="L125" s="75" t="s">
        <v>23</v>
      </c>
      <c r="M125" s="74">
        <v>184</v>
      </c>
      <c r="N125" s="104" t="str">
        <f t="shared" si="3"/>
        <v>BAGNOLI ALESSANDRO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8" t="s">
        <v>56</v>
      </c>
      <c r="K126" s="108" t="s">
        <v>241</v>
      </c>
      <c r="L126" s="75" t="s">
        <v>25</v>
      </c>
      <c r="M126" s="74">
        <v>184</v>
      </c>
      <c r="N126" s="104" t="str">
        <f t="shared" si="3"/>
        <v>COGONI  ANGELO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8" t="s">
        <v>441</v>
      </c>
      <c r="K127" s="108" t="s">
        <v>442</v>
      </c>
      <c r="L127" s="75" t="s">
        <v>434</v>
      </c>
      <c r="M127" s="74">
        <v>183</v>
      </c>
      <c r="N127" s="104" t="str">
        <f t="shared" si="3"/>
        <v>DE LUCCHI GIANCARLO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8" t="s">
        <v>123</v>
      </c>
      <c r="K128" s="63" t="s">
        <v>124</v>
      </c>
      <c r="L128" s="75" t="s">
        <v>14</v>
      </c>
      <c r="M128" s="74">
        <v>183</v>
      </c>
      <c r="N128" s="104" t="str">
        <f t="shared" si="3"/>
        <v>PETRUZZI IURI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8" t="s">
        <v>430</v>
      </c>
      <c r="K129" s="108" t="s">
        <v>66</v>
      </c>
      <c r="L129" s="75" t="s">
        <v>411</v>
      </c>
      <c r="M129" s="74">
        <v>182</v>
      </c>
      <c r="N129" s="104" t="str">
        <f t="shared" si="3"/>
        <v>BRUNETTI FABRIZIO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8" t="s">
        <v>375</v>
      </c>
      <c r="K130" s="108" t="s">
        <v>94</v>
      </c>
      <c r="L130" s="75" t="s">
        <v>80</v>
      </c>
      <c r="M130" s="74">
        <v>181</v>
      </c>
      <c r="N130" s="104" t="str">
        <f aca="true" t="shared" si="6" ref="N130:N180">CONCATENATE(J130," ",K130)</f>
        <v>GIUSTI ALESSANDRO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8" t="s">
        <v>431</v>
      </c>
      <c r="K131" s="108" t="s">
        <v>241</v>
      </c>
      <c r="L131" s="75" t="s">
        <v>411</v>
      </c>
      <c r="M131" s="74">
        <v>181</v>
      </c>
      <c r="N131" s="104" t="str">
        <f t="shared" si="6"/>
        <v>PERRIELLO ANGELO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8" t="s">
        <v>252</v>
      </c>
      <c r="K132" s="108" t="s">
        <v>71</v>
      </c>
      <c r="L132" s="75" t="s">
        <v>34</v>
      </c>
      <c r="M132" s="74">
        <v>180</v>
      </c>
      <c r="N132" s="104" t="str">
        <f t="shared" si="6"/>
        <v>PANI MASSIMO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88"/>
      <c r="B133" s="88"/>
      <c r="C133" s="75"/>
      <c r="D133" s="89"/>
      <c r="E133" s="23"/>
      <c r="F133" s="3"/>
      <c r="G133" s="3"/>
      <c r="H133" s="3"/>
      <c r="I133" s="3"/>
      <c r="J133" s="108" t="s">
        <v>453</v>
      </c>
      <c r="K133" s="108" t="s">
        <v>69</v>
      </c>
      <c r="L133" s="75" t="s">
        <v>83</v>
      </c>
      <c r="M133" s="74">
        <v>180</v>
      </c>
      <c r="N133" s="104" t="str">
        <f t="shared" si="6"/>
        <v>CHITI MATTEO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>
      <c r="A134" s="78"/>
      <c r="B134" s="78"/>
      <c r="C134" s="75"/>
      <c r="D134" s="65"/>
      <c r="E134" s="23"/>
      <c r="F134" s="3"/>
      <c r="G134" s="3"/>
      <c r="H134" s="3"/>
      <c r="I134" s="3"/>
      <c r="J134" s="108" t="s">
        <v>335</v>
      </c>
      <c r="K134" s="108" t="s">
        <v>53</v>
      </c>
      <c r="L134" s="75" t="s">
        <v>83</v>
      </c>
      <c r="M134" s="74">
        <v>179</v>
      </c>
      <c r="N134" s="104" t="str">
        <f t="shared" si="6"/>
        <v>GALIGANI MARCO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>
      <c r="A135" s="16"/>
      <c r="B135" s="16"/>
      <c r="C135" s="16"/>
      <c r="D135" s="16"/>
      <c r="E135" s="16"/>
      <c r="F135" s="3"/>
      <c r="G135" s="3"/>
      <c r="H135" s="3"/>
      <c r="I135" s="3"/>
      <c r="J135" s="108" t="s">
        <v>439</v>
      </c>
      <c r="K135" s="108" t="s">
        <v>419</v>
      </c>
      <c r="L135" s="75" t="s">
        <v>54</v>
      </c>
      <c r="M135" s="74">
        <v>179</v>
      </c>
      <c r="N135" s="104" t="str">
        <f t="shared" si="6"/>
        <v>FALILLO' ADRIANO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ht="16.5" customHeight="1">
      <c r="F136" s="3"/>
      <c r="G136" s="3"/>
      <c r="H136" s="3"/>
      <c r="I136" s="3"/>
      <c r="J136" s="108" t="s">
        <v>355</v>
      </c>
      <c r="K136" s="108" t="s">
        <v>356</v>
      </c>
      <c r="L136" s="75" t="s">
        <v>80</v>
      </c>
      <c r="M136" s="74">
        <v>176</v>
      </c>
      <c r="N136" s="104" t="str">
        <f t="shared" si="6"/>
        <v>FABBRI FRANCO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ht="16.5" customHeight="1">
      <c r="F137" s="3"/>
      <c r="G137" s="3"/>
      <c r="H137" s="3"/>
      <c r="I137" s="3"/>
      <c r="J137" s="108" t="s">
        <v>440</v>
      </c>
      <c r="K137" s="108" t="s">
        <v>240</v>
      </c>
      <c r="L137" s="75" t="s">
        <v>80</v>
      </c>
      <c r="M137" s="74">
        <v>175</v>
      </c>
      <c r="N137" s="104" t="str">
        <f t="shared" si="6"/>
        <v>CIANI GIACOMO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8" t="s">
        <v>451</v>
      </c>
      <c r="K138" s="108" t="s">
        <v>78</v>
      </c>
      <c r="L138" s="75" t="s">
        <v>80</v>
      </c>
      <c r="M138" s="74">
        <v>174</v>
      </c>
      <c r="N138" s="104" t="str">
        <f t="shared" si="6"/>
        <v>GIULIANI CARLO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8" t="s">
        <v>443</v>
      </c>
      <c r="K139" s="108" t="s">
        <v>444</v>
      </c>
      <c r="L139" s="75" t="s">
        <v>80</v>
      </c>
      <c r="M139" s="74">
        <v>173</v>
      </c>
      <c r="N139" s="104" t="str">
        <f t="shared" si="6"/>
        <v>YALCIN ISMAIL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8" t="s">
        <v>258</v>
      </c>
      <c r="K140" s="108" t="s">
        <v>240</v>
      </c>
      <c r="L140" s="75" t="s">
        <v>80</v>
      </c>
      <c r="M140" s="74">
        <v>172</v>
      </c>
      <c r="N140" s="104" t="str">
        <f t="shared" si="6"/>
        <v>GIOVANNESCHI GIACOMO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8" t="s">
        <v>445</v>
      </c>
      <c r="K141" s="108" t="s">
        <v>446</v>
      </c>
      <c r="L141" s="75" t="s">
        <v>34</v>
      </c>
      <c r="M141" s="74">
        <v>170</v>
      </c>
      <c r="N141" s="104" t="str">
        <f t="shared" si="6"/>
        <v>GALATI SALVATORI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7"/>
      <c r="K142" s="107"/>
      <c r="L142" s="75"/>
      <c r="M142" s="74"/>
      <c r="N142" s="104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7"/>
      <c r="K143" s="107"/>
      <c r="L143" s="75"/>
      <c r="M143" s="74"/>
      <c r="N143" s="104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93"/>
      <c r="K144" s="93"/>
      <c r="L144" s="75"/>
      <c r="M144" s="74"/>
      <c r="N144" s="104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93"/>
      <c r="K145" s="93"/>
      <c r="L145" s="75"/>
      <c r="M145" s="74"/>
      <c r="N145" s="104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93"/>
      <c r="K146" s="93"/>
      <c r="L146" s="75"/>
      <c r="M146" s="80"/>
      <c r="N146" s="104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93"/>
      <c r="K147" s="93"/>
      <c r="L147" s="75"/>
      <c r="M147" s="80"/>
      <c r="N147" s="104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90"/>
      <c r="K148" s="90"/>
      <c r="L148" s="75"/>
      <c r="M148" s="80"/>
      <c r="N148" s="104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90"/>
      <c r="K149" s="90"/>
      <c r="L149" s="75"/>
      <c r="M149" s="80"/>
      <c r="N149" s="104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90"/>
      <c r="K150" s="90"/>
      <c r="L150" s="75"/>
      <c r="M150" s="80"/>
      <c r="N150" s="104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90"/>
      <c r="K151" s="90"/>
      <c r="L151" s="75"/>
      <c r="M151" s="80"/>
      <c r="N151" s="104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90"/>
      <c r="K152" s="90"/>
      <c r="L152" s="75"/>
      <c r="M152" s="80"/>
      <c r="N152" s="104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90"/>
      <c r="K153" s="90"/>
      <c r="L153" s="75"/>
      <c r="M153" s="80"/>
      <c r="N153" s="104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90"/>
      <c r="K154" s="90"/>
      <c r="L154" s="75"/>
      <c r="M154" s="80"/>
      <c r="N154" s="104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90"/>
      <c r="K155" s="90"/>
      <c r="L155" s="75"/>
      <c r="M155" s="80"/>
      <c r="N155" s="104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90"/>
      <c r="K156" s="90"/>
      <c r="L156" s="75"/>
      <c r="M156" s="80"/>
      <c r="N156" s="104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90"/>
      <c r="K157" s="90"/>
      <c r="L157" s="75"/>
      <c r="M157" s="80"/>
      <c r="N157" s="104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90"/>
      <c r="K158" s="90"/>
      <c r="L158" s="75"/>
      <c r="M158" s="80"/>
      <c r="N158" s="104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90"/>
      <c r="K159" s="90"/>
      <c r="L159" s="75"/>
      <c r="M159" s="80"/>
      <c r="N159" s="104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90"/>
      <c r="K160" s="90"/>
      <c r="L160" s="75"/>
      <c r="M160" s="80"/>
      <c r="N160" s="104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90"/>
      <c r="K161" s="90"/>
      <c r="L161" s="75"/>
      <c r="M161" s="80"/>
      <c r="N161" s="104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90"/>
      <c r="K162" s="90"/>
      <c r="L162" s="75"/>
      <c r="M162" s="80"/>
      <c r="N162" s="104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>
      <c r="F163" s="3"/>
      <c r="G163" s="3"/>
      <c r="H163" s="3"/>
      <c r="I163" s="3"/>
      <c r="J163" s="90"/>
      <c r="K163" s="90"/>
      <c r="L163" s="75"/>
      <c r="M163" s="80"/>
      <c r="N163" s="104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>
      <c r="F164" s="3"/>
      <c r="G164" s="3"/>
      <c r="H164" s="3"/>
      <c r="I164" s="3"/>
      <c r="J164" s="90"/>
      <c r="K164" s="90"/>
      <c r="L164" s="75"/>
      <c r="M164" s="80"/>
      <c r="N164" s="104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90"/>
      <c r="K165" s="90"/>
      <c r="L165" s="75"/>
      <c r="M165" s="80"/>
      <c r="N165" s="104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90"/>
      <c r="K166" s="90"/>
      <c r="L166" s="62"/>
      <c r="M166" s="80"/>
      <c r="N166" s="104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90"/>
      <c r="K167" s="90"/>
      <c r="L167" s="75"/>
      <c r="M167" s="80"/>
      <c r="N167" s="104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90"/>
      <c r="K168" s="90"/>
      <c r="L168" s="3"/>
      <c r="M168" s="80"/>
      <c r="N168" s="104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90"/>
      <c r="K169" s="90"/>
      <c r="L169" s="3"/>
      <c r="M169" s="80"/>
      <c r="N169" s="104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90"/>
      <c r="K170" s="90"/>
      <c r="L170" s="3"/>
      <c r="M170" s="80"/>
      <c r="N170" s="104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90"/>
      <c r="K171" s="90"/>
      <c r="L171" s="3"/>
      <c r="M171" s="80"/>
      <c r="N171" s="104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90"/>
      <c r="K172" s="90"/>
      <c r="L172" s="3"/>
      <c r="M172" s="80"/>
      <c r="N172" s="104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90"/>
      <c r="K173" s="90"/>
      <c r="L173" s="3"/>
      <c r="M173" s="80"/>
      <c r="N173" s="104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90"/>
      <c r="K174" s="90"/>
      <c r="L174" s="3"/>
      <c r="M174" s="80"/>
      <c r="N174" s="104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90"/>
      <c r="K175" s="90"/>
      <c r="L175" s="3"/>
      <c r="M175" s="80"/>
      <c r="N175" s="104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90"/>
      <c r="K176" s="90"/>
      <c r="L176" s="3"/>
      <c r="M176" s="80"/>
      <c r="N176" s="104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90"/>
      <c r="K177" s="90"/>
      <c r="L177" s="3"/>
      <c r="M177" s="80"/>
      <c r="N177" s="104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90"/>
      <c r="K178" s="90"/>
      <c r="L178" s="3"/>
      <c r="M178" s="80"/>
      <c r="N178" s="104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90"/>
      <c r="K179" s="90"/>
      <c r="L179" s="3"/>
      <c r="M179" s="80"/>
      <c r="N179" s="104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90"/>
      <c r="K180" s="90"/>
      <c r="L180" s="3"/>
      <c r="M180" s="80"/>
      <c r="N180" s="104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0"/>
      <c r="B253" s="90"/>
      <c r="C253" s="3"/>
      <c r="D253" s="91"/>
      <c r="E253" s="23" t="str">
        <f aca="true" t="shared" si="7" ref="E253:E259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0"/>
      <c r="B254" s="90"/>
      <c r="C254" s="3"/>
      <c r="D254" s="91"/>
      <c r="E254" s="23" t="str">
        <f t="shared" si="7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0"/>
      <c r="B255" s="90"/>
      <c r="C255" s="3"/>
      <c r="D255" s="91"/>
      <c r="E255" s="23" t="str">
        <f t="shared" si="7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0"/>
      <c r="B256" s="90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0"/>
      <c r="B257" s="90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0"/>
      <c r="B258" s="90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0"/>
      <c r="B259" s="63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6" ht="15" customHeight="1">
      <c r="A1027" s="3"/>
      <c r="B1027" s="3"/>
      <c r="C1027" s="3"/>
      <c r="D1027" s="3"/>
      <c r="E1027" s="3"/>
      <c r="F1027" s="3"/>
    </row>
    <row r="1028" spans="1:6" ht="15" customHeight="1">
      <c r="A1028" s="3"/>
      <c r="B1028" s="3"/>
      <c r="C1028" s="3"/>
      <c r="D1028" s="3"/>
      <c r="E1028" s="3"/>
      <c r="F1028" s="3"/>
    </row>
  </sheetData>
  <mergeCells count="59">
    <mergeCell ref="J45:M45"/>
    <mergeCell ref="A45:D45"/>
    <mergeCell ref="D39:D40"/>
    <mergeCell ref="E39:E40"/>
    <mergeCell ref="F39:F40"/>
    <mergeCell ref="A39:C4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I25:I26"/>
    <mergeCell ref="A23:A24"/>
    <mergeCell ref="B23:D24"/>
    <mergeCell ref="B15:E16"/>
    <mergeCell ref="P8:S10"/>
    <mergeCell ref="G31:G32"/>
    <mergeCell ref="F15:F16"/>
    <mergeCell ref="A25:A26"/>
    <mergeCell ref="B25:D26"/>
    <mergeCell ref="G25:H26"/>
    <mergeCell ref="A33:C34"/>
    <mergeCell ref="D33:D34"/>
    <mergeCell ref="E33:E34"/>
    <mergeCell ref="F33:F34"/>
    <mergeCell ref="A31:C32"/>
    <mergeCell ref="D31:D32"/>
    <mergeCell ref="E31:E32"/>
    <mergeCell ref="F31:F32"/>
    <mergeCell ref="A35:C36"/>
    <mergeCell ref="D35:D36"/>
    <mergeCell ref="E35:E36"/>
    <mergeCell ref="F35:F36"/>
    <mergeCell ref="G35:G36"/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</mergeCells>
  <conditionalFormatting sqref="I25:Z26">
    <cfRule type="cellIs" priority="20" dxfId="5" operator="lessThan">
      <formula>0</formula>
    </cfRule>
  </conditionalFormatting>
  <conditionalFormatting sqref="I25:Z26">
    <cfRule type="cellIs" priority="21" dxfId="4" operator="lessThan">
      <formula>0</formula>
    </cfRule>
  </conditionalFormatting>
  <conditionalFormatting sqref="D31:D40">
    <cfRule type="containsBlanks" priority="24" dxfId="2">
      <formula>LEN(TRIM(D31))=0</formula>
    </cfRule>
  </conditionalFormatting>
  <conditionalFormatting sqref="D31:D40">
    <cfRule type="containsBlanks" priority="25" dxfId="1">
      <formula>LEN(TRIM(D31))=0</formula>
    </cfRule>
  </conditionalFormatting>
  <conditionalFormatting sqref="F10">
    <cfRule type="cellIs" priority="26" dxfId="0" operator="equal">
      <formula>"OK"</formula>
    </cfRule>
  </conditionalFormatting>
  <conditionalFormatting sqref="F11">
    <cfRule type="cellIs" priority="27" dxfId="0" operator="equal">
      <formula>"OK"</formula>
    </cfRule>
  </conditionalFormatting>
  <conditionalFormatting sqref="F14">
    <cfRule type="cellIs" priority="29" dxfId="0" operator="equal">
      <formula>"OK"</formula>
    </cfRule>
  </conditionalFormatting>
  <conditionalFormatting sqref="F15">
    <cfRule type="cellIs" priority="30" dxfId="6" operator="equal">
      <formula>"VALIDO"</formula>
    </cfRule>
  </conditionalFormatting>
  <conditionalFormatting sqref="I27:I28">
    <cfRule type="cellIs" priority="8" dxfId="5" operator="lessThan">
      <formula>0</formula>
    </cfRule>
  </conditionalFormatting>
  <conditionalFormatting sqref="I27:I28">
    <cfRule type="cellIs" priority="9" dxfId="4" operator="lessThan">
      <formula>0</formula>
    </cfRule>
  </conditionalFormatting>
  <conditionalFormatting sqref="F13">
    <cfRule type="cellIs" priority="7" dxfId="0" operator="equal">
      <formula>"OK"</formula>
    </cfRule>
  </conditionalFormatting>
  <conditionalFormatting sqref="D41:D42">
    <cfRule type="containsBlanks" priority="3" dxfId="2">
      <formula>LEN(TRIM(D41))=0</formula>
    </cfRule>
  </conditionalFormatting>
  <conditionalFormatting sqref="D41:D42">
    <cfRule type="containsBlanks" priority="4" dxfId="1">
      <formula>LEN(TRIM(D41))=0</formula>
    </cfRule>
  </conditionalFormatting>
  <conditionalFormatting sqref="F12">
    <cfRule type="cellIs" priority="2" dxfId="0" operator="equal">
      <formula>"OK"</formula>
    </cfRule>
  </conditionalFormatting>
  <conditionalFormatting sqref="E31:E32">
    <cfRule type="colorScale" priority="1">
      <colorScale>
        <cfvo type="formula" val="'FANTA SQUADRA'!$J$21=1"/>
        <cfvo type="formula" val="'FANTA SQUADRA'!$J$21=0"/>
        <color rgb="FFFF0000"/>
        <color theme="0"/>
      </colorScale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$N$66:$N$155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5" customWidth="1"/>
    <col min="12" max="12" width="17.625" style="25" bestFit="1" customWidth="1"/>
    <col min="13" max="15" width="10.875" style="25" customWidth="1"/>
    <col min="16" max="16" width="21.125" style="25" hidden="1" customWidth="1"/>
    <col min="17" max="17" width="10.875" style="25" hidden="1" customWidth="1"/>
    <col min="18" max="18" width="10.875" style="25" customWidth="1"/>
    <col min="19" max="19" width="10.875" style="25" hidden="1" customWidth="1"/>
    <col min="20" max="16384" width="10.875" style="25" customWidth="1"/>
  </cols>
  <sheetData>
    <row r="1" spans="1:26" s="2" customFormat="1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5:18" ht="16.5" thickBot="1">
      <c r="O6" s="30"/>
      <c r="P6" s="31"/>
      <c r="Q6" s="31"/>
      <c r="R6" s="30"/>
    </row>
    <row r="7" spans="1:18" ht="15.75">
      <c r="A7" s="219" t="s">
        <v>220</v>
      </c>
      <c r="B7" s="221" t="s">
        <v>171</v>
      </c>
      <c r="C7" s="222"/>
      <c r="D7" s="222"/>
      <c r="E7" s="223"/>
      <c r="F7" s="221" t="s">
        <v>172</v>
      </c>
      <c r="G7" s="223"/>
      <c r="H7" s="221" t="s">
        <v>173</v>
      </c>
      <c r="I7" s="222"/>
      <c r="J7" s="223"/>
      <c r="K7" s="219" t="s">
        <v>174</v>
      </c>
      <c r="L7" s="219" t="s">
        <v>175</v>
      </c>
      <c r="O7" s="30"/>
      <c r="P7" s="31"/>
      <c r="Q7" s="31"/>
      <c r="R7" s="30"/>
    </row>
    <row r="8" spans="1:18" ht="16.5" thickBot="1">
      <c r="A8" s="220"/>
      <c r="B8" s="224"/>
      <c r="C8" s="225"/>
      <c r="D8" s="225"/>
      <c r="E8" s="226"/>
      <c r="F8" s="224"/>
      <c r="G8" s="226"/>
      <c r="H8" s="224"/>
      <c r="I8" s="225"/>
      <c r="J8" s="226"/>
      <c r="K8" s="220"/>
      <c r="L8" s="220"/>
      <c r="O8" s="30"/>
      <c r="P8" s="31"/>
      <c r="Q8" s="31"/>
      <c r="R8" s="30"/>
    </row>
    <row r="9" spans="1:18" ht="16.5" thickBot="1">
      <c r="A9" s="251">
        <v>1</v>
      </c>
      <c r="B9" s="242" t="s">
        <v>272</v>
      </c>
      <c r="C9" s="243"/>
      <c r="D9" s="243"/>
      <c r="E9" s="244"/>
      <c r="F9" s="236">
        <f>SUM(K9:K13)</f>
        <v>14</v>
      </c>
      <c r="G9" s="237"/>
      <c r="H9" s="254" t="s">
        <v>162</v>
      </c>
      <c r="I9" s="255"/>
      <c r="J9" s="256"/>
      <c r="K9" s="26">
        <f aca="true" t="shared" si="0" ref="K9:K28">INDEX(P$14:Q$80,MATCH(H9,P$14:P$80,0),2)</f>
        <v>1</v>
      </c>
      <c r="L9" s="27" t="s">
        <v>143</v>
      </c>
      <c r="O9" s="30"/>
      <c r="P9" s="31"/>
      <c r="Q9" s="31"/>
      <c r="R9" s="30"/>
    </row>
    <row r="10" spans="1:18" ht="16.5" thickBot="1">
      <c r="A10" s="252"/>
      <c r="B10" s="245"/>
      <c r="C10" s="246"/>
      <c r="D10" s="246"/>
      <c r="E10" s="247"/>
      <c r="F10" s="238"/>
      <c r="G10" s="239"/>
      <c r="H10" s="227" t="s">
        <v>163</v>
      </c>
      <c r="I10" s="228"/>
      <c r="J10" s="229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18" ht="16.5" thickBot="1">
      <c r="A11" s="252"/>
      <c r="B11" s="248"/>
      <c r="C11" s="249"/>
      <c r="D11" s="249"/>
      <c r="E11" s="250"/>
      <c r="F11" s="238"/>
      <c r="G11" s="239"/>
      <c r="H11" s="227" t="s">
        <v>165</v>
      </c>
      <c r="I11" s="228"/>
      <c r="J11" s="229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18" ht="16.5" thickBot="1">
      <c r="A12" s="252"/>
      <c r="B12" s="230" t="s">
        <v>165</v>
      </c>
      <c r="C12" s="231"/>
      <c r="D12" s="231"/>
      <c r="E12" s="232"/>
      <c r="F12" s="238"/>
      <c r="G12" s="239"/>
      <c r="H12" s="227" t="s">
        <v>167</v>
      </c>
      <c r="I12" s="228"/>
      <c r="J12" s="229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18" ht="16.5" thickBot="1">
      <c r="A13" s="253"/>
      <c r="B13" s="233"/>
      <c r="C13" s="234"/>
      <c r="D13" s="234"/>
      <c r="E13" s="235"/>
      <c r="F13" s="240"/>
      <c r="G13" s="241"/>
      <c r="H13" s="257" t="s">
        <v>169</v>
      </c>
      <c r="I13" s="258"/>
      <c r="J13" s="259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17" ht="16.5" thickBot="1">
      <c r="A14" s="251">
        <v>2</v>
      </c>
      <c r="B14" s="242" t="s">
        <v>273</v>
      </c>
      <c r="C14" s="243"/>
      <c r="D14" s="243"/>
      <c r="E14" s="244"/>
      <c r="F14" s="236">
        <f>SUM(K14:K18)</f>
        <v>14</v>
      </c>
      <c r="G14" s="237"/>
      <c r="H14" s="254" t="s">
        <v>162</v>
      </c>
      <c r="I14" s="255"/>
      <c r="J14" s="256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17" ht="16.5" thickBot="1">
      <c r="A15" s="252"/>
      <c r="B15" s="245"/>
      <c r="C15" s="246"/>
      <c r="D15" s="246"/>
      <c r="E15" s="247"/>
      <c r="F15" s="238"/>
      <c r="G15" s="239"/>
      <c r="H15" s="227" t="s">
        <v>196</v>
      </c>
      <c r="I15" s="228"/>
      <c r="J15" s="229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17" ht="16.5" thickBot="1">
      <c r="A16" s="252"/>
      <c r="B16" s="248"/>
      <c r="C16" s="249"/>
      <c r="D16" s="249"/>
      <c r="E16" s="250"/>
      <c r="F16" s="238"/>
      <c r="G16" s="239"/>
      <c r="H16" s="227" t="s">
        <v>206</v>
      </c>
      <c r="I16" s="228"/>
      <c r="J16" s="229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7" ht="16.5" thickBot="1">
      <c r="A17" s="252"/>
      <c r="B17" s="230" t="s">
        <v>196</v>
      </c>
      <c r="C17" s="231"/>
      <c r="D17" s="231"/>
      <c r="E17" s="232"/>
      <c r="F17" s="238"/>
      <c r="G17" s="239"/>
      <c r="H17" s="227" t="s">
        <v>167</v>
      </c>
      <c r="I17" s="228"/>
      <c r="J17" s="229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>
      <c r="A18" s="253"/>
      <c r="B18" s="233"/>
      <c r="C18" s="234"/>
      <c r="D18" s="234"/>
      <c r="E18" s="235"/>
      <c r="F18" s="240"/>
      <c r="G18" s="241"/>
      <c r="H18" s="257" t="s">
        <v>169</v>
      </c>
      <c r="I18" s="258"/>
      <c r="J18" s="259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>
      <c r="A19" s="251">
        <v>3</v>
      </c>
      <c r="B19" s="242" t="s">
        <v>217</v>
      </c>
      <c r="C19" s="243"/>
      <c r="D19" s="243"/>
      <c r="E19" s="244"/>
      <c r="F19" s="236">
        <f>SUM(K19:K23)</f>
        <v>15</v>
      </c>
      <c r="G19" s="237"/>
      <c r="H19" s="254" t="s">
        <v>202</v>
      </c>
      <c r="I19" s="255"/>
      <c r="J19" s="256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>
      <c r="A20" s="252"/>
      <c r="B20" s="245"/>
      <c r="C20" s="246"/>
      <c r="D20" s="246"/>
      <c r="E20" s="247"/>
      <c r="F20" s="238"/>
      <c r="G20" s="239"/>
      <c r="H20" s="227" t="s">
        <v>196</v>
      </c>
      <c r="I20" s="228"/>
      <c r="J20" s="229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>
      <c r="A21" s="252"/>
      <c r="B21" s="248"/>
      <c r="C21" s="249"/>
      <c r="D21" s="249"/>
      <c r="E21" s="250"/>
      <c r="F21" s="238"/>
      <c r="G21" s="239"/>
      <c r="H21" s="227" t="s">
        <v>206</v>
      </c>
      <c r="I21" s="228"/>
      <c r="J21" s="229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>
      <c r="A22" s="252"/>
      <c r="B22" s="230" t="s">
        <v>274</v>
      </c>
      <c r="C22" s="231"/>
      <c r="D22" s="231"/>
      <c r="E22" s="232"/>
      <c r="F22" s="238"/>
      <c r="G22" s="239"/>
      <c r="H22" s="227" t="s">
        <v>167</v>
      </c>
      <c r="I22" s="228"/>
      <c r="J22" s="229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7" ht="16.5" thickBot="1">
      <c r="A23" s="253"/>
      <c r="B23" s="233"/>
      <c r="C23" s="234"/>
      <c r="D23" s="234"/>
      <c r="E23" s="235"/>
      <c r="F23" s="240"/>
      <c r="G23" s="241"/>
      <c r="H23" s="257" t="s">
        <v>169</v>
      </c>
      <c r="I23" s="258"/>
      <c r="J23" s="259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" customHeight="1" thickBot="1">
      <c r="A24" s="251">
        <v>4</v>
      </c>
      <c r="B24" s="242" t="s">
        <v>266</v>
      </c>
      <c r="C24" s="243"/>
      <c r="D24" s="243"/>
      <c r="E24" s="244"/>
      <c r="F24" s="236">
        <f>SUM(K24:K28)</f>
        <v>20</v>
      </c>
      <c r="G24" s="237"/>
      <c r="H24" s="254" t="s">
        <v>199</v>
      </c>
      <c r="I24" s="255"/>
      <c r="J24" s="256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" customHeight="1" thickBot="1">
      <c r="A25" s="252"/>
      <c r="B25" s="245"/>
      <c r="C25" s="246"/>
      <c r="D25" s="246"/>
      <c r="E25" s="247"/>
      <c r="F25" s="238"/>
      <c r="G25" s="239"/>
      <c r="H25" s="227" t="s">
        <v>214</v>
      </c>
      <c r="I25" s="228"/>
      <c r="J25" s="229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" customHeight="1" thickBot="1">
      <c r="A26" s="252"/>
      <c r="B26" s="248"/>
      <c r="C26" s="249"/>
      <c r="D26" s="249"/>
      <c r="E26" s="250"/>
      <c r="F26" s="238"/>
      <c r="G26" s="239"/>
      <c r="H26" s="227" t="s">
        <v>165</v>
      </c>
      <c r="I26" s="228"/>
      <c r="J26" s="229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>
      <c r="A27" s="252"/>
      <c r="B27" s="230" t="s">
        <v>195</v>
      </c>
      <c r="C27" s="231"/>
      <c r="D27" s="231"/>
      <c r="E27" s="232"/>
      <c r="F27" s="238"/>
      <c r="G27" s="239"/>
      <c r="H27" s="227" t="s">
        <v>195</v>
      </c>
      <c r="I27" s="228"/>
      <c r="J27" s="229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7" ht="16.5" thickBot="1">
      <c r="A28" s="253"/>
      <c r="B28" s="233"/>
      <c r="C28" s="234"/>
      <c r="D28" s="234"/>
      <c r="E28" s="235"/>
      <c r="F28" s="240"/>
      <c r="G28" s="241"/>
      <c r="H28" s="257" t="s">
        <v>169</v>
      </c>
      <c r="I28" s="258"/>
      <c r="J28" s="259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7" ht="17.1" customHeight="1" thickBot="1">
      <c r="A29" s="251">
        <v>5</v>
      </c>
      <c r="B29" s="242" t="s">
        <v>275</v>
      </c>
      <c r="C29" s="243"/>
      <c r="D29" s="243"/>
      <c r="E29" s="244"/>
      <c r="F29" s="236">
        <f>SUM(K29:K33)</f>
        <v>21</v>
      </c>
      <c r="G29" s="237"/>
      <c r="H29" s="260" t="s">
        <v>199</v>
      </c>
      <c r="I29" s="261"/>
      <c r="J29" s="262"/>
      <c r="K29" s="26">
        <v>2</v>
      </c>
      <c r="L29" s="27" t="s">
        <v>143</v>
      </c>
      <c r="P29" s="25" t="s">
        <v>177</v>
      </c>
      <c r="Q29" s="25">
        <v>52</v>
      </c>
    </row>
    <row r="30" spans="1:17" ht="17.1" customHeight="1" thickBot="1">
      <c r="A30" s="252"/>
      <c r="B30" s="245"/>
      <c r="C30" s="246"/>
      <c r="D30" s="246"/>
      <c r="E30" s="247"/>
      <c r="F30" s="238"/>
      <c r="G30" s="239"/>
      <c r="H30" s="227" t="s">
        <v>163</v>
      </c>
      <c r="I30" s="228"/>
      <c r="J30" s="229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7" ht="17.1" customHeight="1" thickBot="1">
      <c r="A31" s="252"/>
      <c r="B31" s="248"/>
      <c r="C31" s="249"/>
      <c r="D31" s="249"/>
      <c r="E31" s="250"/>
      <c r="F31" s="238"/>
      <c r="G31" s="239"/>
      <c r="H31" s="227" t="s">
        <v>165</v>
      </c>
      <c r="I31" s="228"/>
      <c r="J31" s="229"/>
      <c r="K31" s="26">
        <v>-1</v>
      </c>
      <c r="L31" s="28" t="s">
        <v>166</v>
      </c>
      <c r="P31" s="25" t="s">
        <v>196</v>
      </c>
      <c r="Q31" s="25">
        <v>1</v>
      </c>
    </row>
    <row r="32" spans="1:17" ht="16.5" thickBot="1">
      <c r="A32" s="252"/>
      <c r="B32" s="230" t="s">
        <v>169</v>
      </c>
      <c r="C32" s="231"/>
      <c r="D32" s="231"/>
      <c r="E32" s="232"/>
      <c r="F32" s="238"/>
      <c r="G32" s="239"/>
      <c r="H32" s="227" t="s">
        <v>182</v>
      </c>
      <c r="I32" s="228"/>
      <c r="J32" s="229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>
      <c r="A33" s="253"/>
      <c r="B33" s="233"/>
      <c r="C33" s="234"/>
      <c r="D33" s="234"/>
      <c r="E33" s="235"/>
      <c r="F33" s="240"/>
      <c r="G33" s="241"/>
      <c r="H33" s="257" t="s">
        <v>169</v>
      </c>
      <c r="I33" s="258"/>
      <c r="J33" s="259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" customHeight="1" thickBot="1">
      <c r="A34" s="251">
        <v>6</v>
      </c>
      <c r="B34" s="242" t="s">
        <v>276</v>
      </c>
      <c r="C34" s="243"/>
      <c r="D34" s="243"/>
      <c r="E34" s="244"/>
      <c r="F34" s="236">
        <f>SUM(K34:K38)</f>
        <v>22</v>
      </c>
      <c r="G34" s="237"/>
      <c r="H34" s="254" t="s">
        <v>188</v>
      </c>
      <c r="I34" s="255"/>
      <c r="J34" s="256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" customHeight="1" thickBot="1">
      <c r="A35" s="252"/>
      <c r="B35" s="245"/>
      <c r="C35" s="246"/>
      <c r="D35" s="246"/>
      <c r="E35" s="247"/>
      <c r="F35" s="238"/>
      <c r="G35" s="239"/>
      <c r="H35" s="227" t="s">
        <v>163</v>
      </c>
      <c r="I35" s="228"/>
      <c r="J35" s="229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" customHeight="1" thickBot="1">
      <c r="A36" s="252"/>
      <c r="B36" s="248"/>
      <c r="C36" s="249"/>
      <c r="D36" s="249"/>
      <c r="E36" s="250"/>
      <c r="F36" s="238"/>
      <c r="G36" s="239"/>
      <c r="H36" s="227" t="s">
        <v>165</v>
      </c>
      <c r="I36" s="228"/>
      <c r="J36" s="229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>
      <c r="A37" s="252"/>
      <c r="B37" s="230" t="s">
        <v>263</v>
      </c>
      <c r="C37" s="231"/>
      <c r="D37" s="231"/>
      <c r="E37" s="232"/>
      <c r="F37" s="238"/>
      <c r="G37" s="239"/>
      <c r="H37" s="227" t="s">
        <v>167</v>
      </c>
      <c r="I37" s="228"/>
      <c r="J37" s="229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>
      <c r="A38" s="253"/>
      <c r="B38" s="233"/>
      <c r="C38" s="234"/>
      <c r="D38" s="234"/>
      <c r="E38" s="235"/>
      <c r="F38" s="240"/>
      <c r="G38" s="241"/>
      <c r="H38" s="257" t="s">
        <v>169</v>
      </c>
      <c r="I38" s="258"/>
      <c r="J38" s="259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7" ht="17.1" customHeight="1" thickBot="1">
      <c r="A39" s="251">
        <v>7</v>
      </c>
      <c r="B39" s="242" t="s">
        <v>277</v>
      </c>
      <c r="C39" s="243"/>
      <c r="D39" s="243"/>
      <c r="E39" s="244"/>
      <c r="F39" s="236">
        <f>SUM(K39:K43)</f>
        <v>24</v>
      </c>
      <c r="G39" s="237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" customHeight="1" thickBot="1">
      <c r="A40" s="252"/>
      <c r="B40" s="245"/>
      <c r="C40" s="246"/>
      <c r="D40" s="246"/>
      <c r="E40" s="247"/>
      <c r="F40" s="238"/>
      <c r="G40" s="239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7" ht="17.1" customHeight="1" thickBot="1">
      <c r="A41" s="252"/>
      <c r="B41" s="248"/>
      <c r="C41" s="249"/>
      <c r="D41" s="249"/>
      <c r="E41" s="250"/>
      <c r="F41" s="238"/>
      <c r="G41" s="239"/>
      <c r="H41" s="227" t="s">
        <v>165</v>
      </c>
      <c r="I41" s="228" t="s">
        <v>165</v>
      </c>
      <c r="J41" s="229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>
      <c r="A42" s="252"/>
      <c r="B42" s="230" t="s">
        <v>278</v>
      </c>
      <c r="C42" s="231"/>
      <c r="D42" s="231"/>
      <c r="E42" s="232"/>
      <c r="F42" s="238"/>
      <c r="G42" s="239"/>
      <c r="H42" s="227" t="s">
        <v>167</v>
      </c>
      <c r="I42" s="228" t="s">
        <v>167</v>
      </c>
      <c r="J42" s="229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7" ht="16.5" thickBot="1">
      <c r="A43" s="253"/>
      <c r="B43" s="233"/>
      <c r="C43" s="234"/>
      <c r="D43" s="234"/>
      <c r="E43" s="235"/>
      <c r="F43" s="240"/>
      <c r="G43" s="241"/>
      <c r="H43" s="257" t="s">
        <v>187</v>
      </c>
      <c r="I43" s="258" t="s">
        <v>187</v>
      </c>
      <c r="J43" s="259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7" ht="17.1" customHeight="1" thickBot="1">
      <c r="A44" s="251">
        <v>8</v>
      </c>
      <c r="B44" s="242" t="s">
        <v>279</v>
      </c>
      <c r="C44" s="243"/>
      <c r="D44" s="243"/>
      <c r="E44" s="244"/>
      <c r="F44" s="236">
        <f>SUM(K44:K48)</f>
        <v>24</v>
      </c>
      <c r="G44" s="237"/>
      <c r="H44" s="254" t="s">
        <v>162</v>
      </c>
      <c r="I44" s="255"/>
      <c r="J44" s="256"/>
      <c r="K44" s="26">
        <f aca="true" t="shared" si="1" ref="K44:K53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7" ht="17.1" customHeight="1" thickBot="1">
      <c r="A45" s="252"/>
      <c r="B45" s="245"/>
      <c r="C45" s="246"/>
      <c r="D45" s="246"/>
      <c r="E45" s="247"/>
      <c r="F45" s="238"/>
      <c r="G45" s="239"/>
      <c r="H45" s="227" t="s">
        <v>163</v>
      </c>
      <c r="I45" s="228"/>
      <c r="J45" s="229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7" ht="17.1" customHeight="1" thickBot="1">
      <c r="A46" s="252"/>
      <c r="B46" s="248"/>
      <c r="C46" s="249"/>
      <c r="D46" s="249"/>
      <c r="E46" s="250"/>
      <c r="F46" s="238"/>
      <c r="G46" s="239"/>
      <c r="H46" s="227" t="s">
        <v>165</v>
      </c>
      <c r="I46" s="228"/>
      <c r="J46" s="229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7" ht="16.5" thickBot="1">
      <c r="A47" s="252"/>
      <c r="B47" s="230" t="s">
        <v>262</v>
      </c>
      <c r="C47" s="231"/>
      <c r="D47" s="231"/>
      <c r="E47" s="232"/>
      <c r="F47" s="238"/>
      <c r="G47" s="239"/>
      <c r="H47" s="227" t="s">
        <v>167</v>
      </c>
      <c r="I47" s="228"/>
      <c r="J47" s="229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>
      <c r="A48" s="253"/>
      <c r="B48" s="233"/>
      <c r="C48" s="234"/>
      <c r="D48" s="234"/>
      <c r="E48" s="235"/>
      <c r="F48" s="240"/>
      <c r="G48" s="241"/>
      <c r="H48" s="257" t="s">
        <v>187</v>
      </c>
      <c r="I48" s="258"/>
      <c r="J48" s="259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>
      <c r="A49" s="251">
        <v>9</v>
      </c>
      <c r="B49" s="242" t="s">
        <v>280</v>
      </c>
      <c r="C49" s="243"/>
      <c r="D49" s="243"/>
      <c r="E49" s="244"/>
      <c r="F49" s="236">
        <f>SUM(K49:K53)</f>
        <v>25</v>
      </c>
      <c r="G49" s="237"/>
      <c r="H49" s="254" t="s">
        <v>202</v>
      </c>
      <c r="I49" s="255"/>
      <c r="J49" s="256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>
      <c r="A50" s="252"/>
      <c r="B50" s="245"/>
      <c r="C50" s="246"/>
      <c r="D50" s="246"/>
      <c r="E50" s="247"/>
      <c r="F50" s="238"/>
      <c r="G50" s="239"/>
      <c r="H50" s="227" t="s">
        <v>163</v>
      </c>
      <c r="I50" s="228"/>
      <c r="J50" s="229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>
      <c r="A51" s="252"/>
      <c r="B51" s="248"/>
      <c r="C51" s="249"/>
      <c r="D51" s="249"/>
      <c r="E51" s="250"/>
      <c r="F51" s="238"/>
      <c r="G51" s="239"/>
      <c r="H51" s="227" t="s">
        <v>165</v>
      </c>
      <c r="I51" s="228"/>
      <c r="J51" s="229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>
      <c r="A52" s="252"/>
      <c r="B52" s="230" t="s">
        <v>281</v>
      </c>
      <c r="C52" s="231"/>
      <c r="D52" s="231"/>
      <c r="E52" s="232"/>
      <c r="F52" s="238"/>
      <c r="G52" s="239"/>
      <c r="H52" s="227" t="s">
        <v>167</v>
      </c>
      <c r="I52" s="228"/>
      <c r="J52" s="229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>
      <c r="A53" s="253"/>
      <c r="B53" s="233"/>
      <c r="C53" s="234"/>
      <c r="D53" s="234"/>
      <c r="E53" s="235"/>
      <c r="F53" s="240"/>
      <c r="G53" s="241"/>
      <c r="H53" s="257" t="s">
        <v>187</v>
      </c>
      <c r="I53" s="258"/>
      <c r="J53" s="259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2" ht="17.1" customHeight="1" thickBot="1">
      <c r="A54" s="251">
        <v>10</v>
      </c>
      <c r="B54" s="242" t="s">
        <v>282</v>
      </c>
      <c r="C54" s="243"/>
      <c r="D54" s="243"/>
      <c r="E54" s="244"/>
      <c r="F54" s="236">
        <f>SUM(K54:K58)</f>
        <v>25</v>
      </c>
      <c r="G54" s="237"/>
      <c r="H54" s="254" t="s">
        <v>162</v>
      </c>
      <c r="I54" s="255"/>
      <c r="J54" s="256"/>
      <c r="K54" s="26">
        <v>1</v>
      </c>
      <c r="L54" s="27" t="s">
        <v>143</v>
      </c>
    </row>
    <row r="55" spans="1:12" ht="17.1" customHeight="1" thickBot="1">
      <c r="A55" s="252"/>
      <c r="B55" s="245"/>
      <c r="C55" s="246"/>
      <c r="D55" s="246"/>
      <c r="E55" s="247"/>
      <c r="F55" s="238"/>
      <c r="G55" s="239"/>
      <c r="H55" s="227" t="s">
        <v>200</v>
      </c>
      <c r="I55" s="228"/>
      <c r="J55" s="229"/>
      <c r="K55" s="26">
        <v>12</v>
      </c>
      <c r="L55" s="28" t="s">
        <v>164</v>
      </c>
    </row>
    <row r="56" spans="1:12" ht="17.1" customHeight="1" thickBot="1">
      <c r="A56" s="252"/>
      <c r="B56" s="248"/>
      <c r="C56" s="249"/>
      <c r="D56" s="249"/>
      <c r="E56" s="250"/>
      <c r="F56" s="238"/>
      <c r="G56" s="239"/>
      <c r="H56" s="227" t="s">
        <v>206</v>
      </c>
      <c r="I56" s="228"/>
      <c r="J56" s="229"/>
      <c r="K56" s="26">
        <v>6</v>
      </c>
      <c r="L56" s="28" t="s">
        <v>166</v>
      </c>
    </row>
    <row r="57" spans="1:12" ht="16.5" thickBot="1">
      <c r="A57" s="252"/>
      <c r="B57" s="230" t="s">
        <v>200</v>
      </c>
      <c r="C57" s="231"/>
      <c r="D57" s="231"/>
      <c r="E57" s="232"/>
      <c r="F57" s="238"/>
      <c r="G57" s="239"/>
      <c r="H57" s="227" t="s">
        <v>167</v>
      </c>
      <c r="I57" s="228"/>
      <c r="J57" s="229"/>
      <c r="K57" s="26">
        <v>4</v>
      </c>
      <c r="L57" s="28" t="s">
        <v>168</v>
      </c>
    </row>
    <row r="58" spans="1:12" ht="16.5" thickBot="1">
      <c r="A58" s="253"/>
      <c r="B58" s="233"/>
      <c r="C58" s="234"/>
      <c r="D58" s="234"/>
      <c r="E58" s="235"/>
      <c r="F58" s="240"/>
      <c r="G58" s="241"/>
      <c r="H58" s="257" t="s">
        <v>169</v>
      </c>
      <c r="I58" s="258"/>
      <c r="J58" s="259"/>
      <c r="K58" s="26">
        <v>2</v>
      </c>
      <c r="L58" s="29" t="s">
        <v>170</v>
      </c>
    </row>
    <row r="59" spans="1:18" ht="17.1" customHeight="1" thickBot="1">
      <c r="A59" s="251">
        <v>11</v>
      </c>
      <c r="B59" s="242" t="s">
        <v>283</v>
      </c>
      <c r="C59" s="243"/>
      <c r="D59" s="243"/>
      <c r="E59" s="244"/>
      <c r="F59" s="236">
        <f>SUM(K59:K63)</f>
        <v>26</v>
      </c>
      <c r="G59" s="237"/>
      <c r="H59" s="254" t="s">
        <v>199</v>
      </c>
      <c r="I59" s="255"/>
      <c r="J59" s="256"/>
      <c r="K59" s="26">
        <f aca="true" t="shared" si="2" ref="K59:K68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" customHeight="1" thickBot="1">
      <c r="A60" s="252"/>
      <c r="B60" s="245"/>
      <c r="C60" s="246"/>
      <c r="D60" s="246"/>
      <c r="E60" s="247"/>
      <c r="F60" s="238"/>
      <c r="G60" s="239"/>
      <c r="H60" s="227" t="s">
        <v>163</v>
      </c>
      <c r="I60" s="228"/>
      <c r="J60" s="229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" customHeight="1" thickBot="1">
      <c r="A61" s="252"/>
      <c r="B61" s="248"/>
      <c r="C61" s="249"/>
      <c r="D61" s="249"/>
      <c r="E61" s="250"/>
      <c r="F61" s="238"/>
      <c r="G61" s="239"/>
      <c r="H61" s="227" t="s">
        <v>203</v>
      </c>
      <c r="I61" s="228"/>
      <c r="J61" s="229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>
      <c r="A62" s="252"/>
      <c r="B62" s="230" t="s">
        <v>203</v>
      </c>
      <c r="C62" s="231"/>
      <c r="D62" s="231"/>
      <c r="E62" s="232"/>
      <c r="F62" s="238"/>
      <c r="G62" s="239"/>
      <c r="H62" s="227" t="s">
        <v>190</v>
      </c>
      <c r="I62" s="228"/>
      <c r="J62" s="229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>
      <c r="A63" s="253"/>
      <c r="B63" s="233"/>
      <c r="C63" s="234"/>
      <c r="D63" s="234"/>
      <c r="E63" s="235"/>
      <c r="F63" s="240"/>
      <c r="G63" s="241"/>
      <c r="H63" s="257" t="s">
        <v>169</v>
      </c>
      <c r="I63" s="258"/>
      <c r="J63" s="259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2" ht="17.1" customHeight="1" thickBot="1">
      <c r="A64" s="251">
        <v>12</v>
      </c>
      <c r="B64" s="242" t="s">
        <v>268</v>
      </c>
      <c r="C64" s="243"/>
      <c r="D64" s="243"/>
      <c r="E64" s="244"/>
      <c r="F64" s="236">
        <f>SUM(K64:K68)</f>
        <v>26</v>
      </c>
      <c r="G64" s="237"/>
      <c r="H64" s="254" t="s">
        <v>162</v>
      </c>
      <c r="I64" s="255"/>
      <c r="J64" s="256"/>
      <c r="K64" s="26">
        <f t="shared" si="2"/>
        <v>1</v>
      </c>
      <c r="L64" s="27" t="s">
        <v>143</v>
      </c>
    </row>
    <row r="65" spans="1:12" ht="17.1" customHeight="1" thickBot="1">
      <c r="A65" s="252"/>
      <c r="B65" s="245"/>
      <c r="C65" s="246"/>
      <c r="D65" s="246"/>
      <c r="E65" s="247"/>
      <c r="F65" s="238"/>
      <c r="G65" s="239"/>
      <c r="H65" s="227" t="s">
        <v>196</v>
      </c>
      <c r="I65" s="228"/>
      <c r="J65" s="229"/>
      <c r="K65" s="26">
        <f t="shared" si="2"/>
        <v>1</v>
      </c>
      <c r="L65" s="28" t="s">
        <v>164</v>
      </c>
    </row>
    <row r="66" spans="1:12" ht="17.1" customHeight="1" thickBot="1">
      <c r="A66" s="252"/>
      <c r="B66" s="248"/>
      <c r="C66" s="249"/>
      <c r="D66" s="249"/>
      <c r="E66" s="250"/>
      <c r="F66" s="238"/>
      <c r="G66" s="239"/>
      <c r="H66" s="227" t="s">
        <v>206</v>
      </c>
      <c r="I66" s="228"/>
      <c r="J66" s="229"/>
      <c r="K66" s="26">
        <f t="shared" si="2"/>
        <v>6</v>
      </c>
      <c r="L66" s="28" t="s">
        <v>166</v>
      </c>
    </row>
    <row r="67" spans="1:12" ht="16.5" thickBot="1">
      <c r="A67" s="252"/>
      <c r="B67" s="230" t="s">
        <v>261</v>
      </c>
      <c r="C67" s="231"/>
      <c r="D67" s="231"/>
      <c r="E67" s="232"/>
      <c r="F67" s="238"/>
      <c r="G67" s="239"/>
      <c r="H67" s="227" t="s">
        <v>167</v>
      </c>
      <c r="I67" s="228"/>
      <c r="J67" s="229"/>
      <c r="K67" s="26">
        <f t="shared" si="2"/>
        <v>4</v>
      </c>
      <c r="L67" s="28" t="s">
        <v>168</v>
      </c>
    </row>
    <row r="68" spans="1:18" ht="16.5" thickBot="1">
      <c r="A68" s="253"/>
      <c r="B68" s="233"/>
      <c r="C68" s="234"/>
      <c r="D68" s="234"/>
      <c r="E68" s="235"/>
      <c r="F68" s="240"/>
      <c r="G68" s="241"/>
      <c r="H68" s="257" t="s">
        <v>215</v>
      </c>
      <c r="I68" s="258"/>
      <c r="J68" s="259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" customHeight="1" thickBot="1">
      <c r="A69" s="251">
        <v>13</v>
      </c>
      <c r="B69" s="242" t="s">
        <v>284</v>
      </c>
      <c r="C69" s="243"/>
      <c r="D69" s="243"/>
      <c r="E69" s="244"/>
      <c r="F69" s="236">
        <f>SUM(K69:K73)</f>
        <v>27</v>
      </c>
      <c r="G69" s="237"/>
      <c r="H69" s="254" t="s">
        <v>188</v>
      </c>
      <c r="I69" s="255"/>
      <c r="J69" s="256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" customHeight="1" thickBot="1">
      <c r="A70" s="252"/>
      <c r="B70" s="245"/>
      <c r="C70" s="246"/>
      <c r="D70" s="246"/>
      <c r="E70" s="247"/>
      <c r="F70" s="238"/>
      <c r="G70" s="239"/>
      <c r="H70" s="227" t="s">
        <v>163</v>
      </c>
      <c r="I70" s="228" t="s">
        <v>163</v>
      </c>
      <c r="J70" s="229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" customHeight="1" thickBot="1">
      <c r="A71" s="252"/>
      <c r="B71" s="248"/>
      <c r="C71" s="249"/>
      <c r="D71" s="249"/>
      <c r="E71" s="250"/>
      <c r="F71" s="238"/>
      <c r="G71" s="239"/>
      <c r="H71" s="227" t="s">
        <v>165</v>
      </c>
      <c r="I71" s="228" t="s">
        <v>165</v>
      </c>
      <c r="J71" s="229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>
      <c r="A72" s="252"/>
      <c r="B72" s="230" t="s">
        <v>186</v>
      </c>
      <c r="C72" s="231"/>
      <c r="D72" s="231"/>
      <c r="E72" s="232"/>
      <c r="F72" s="238"/>
      <c r="G72" s="239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>
      <c r="A73" s="253"/>
      <c r="B73" s="233"/>
      <c r="C73" s="234"/>
      <c r="D73" s="234"/>
      <c r="E73" s="235"/>
      <c r="F73" s="240"/>
      <c r="G73" s="241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2" ht="17.1" customHeight="1" thickBot="1">
      <c r="A74" s="251">
        <v>14</v>
      </c>
      <c r="B74" s="242" t="s">
        <v>285</v>
      </c>
      <c r="C74" s="243"/>
      <c r="D74" s="243"/>
      <c r="E74" s="244"/>
      <c r="F74" s="236">
        <f>SUM(K74:K78)</f>
        <v>27</v>
      </c>
      <c r="G74" s="237"/>
      <c r="H74" s="254" t="s">
        <v>198</v>
      </c>
      <c r="I74" s="255"/>
      <c r="J74" s="256"/>
      <c r="K74" s="26">
        <f>INDEX(P34:Q130,MATCH(H74,P34:P130,0),2)</f>
        <v>4</v>
      </c>
      <c r="L74" s="27" t="s">
        <v>143</v>
      </c>
    </row>
    <row r="75" spans="1:12" ht="17.1" customHeight="1" thickBot="1">
      <c r="A75" s="252"/>
      <c r="B75" s="245"/>
      <c r="C75" s="246"/>
      <c r="D75" s="246"/>
      <c r="E75" s="247"/>
      <c r="F75" s="238"/>
      <c r="G75" s="239"/>
      <c r="H75" s="227" t="s">
        <v>200</v>
      </c>
      <c r="I75" s="228"/>
      <c r="J75" s="229"/>
      <c r="K75" s="26">
        <f>INDEX(P35:Q131,MATCH(H75,P35:P131,0),2)</f>
        <v>12</v>
      </c>
      <c r="L75" s="28" t="s">
        <v>164</v>
      </c>
    </row>
    <row r="76" spans="1:12" ht="17.1" customHeight="1" thickBot="1">
      <c r="A76" s="252"/>
      <c r="B76" s="248"/>
      <c r="C76" s="249"/>
      <c r="D76" s="249"/>
      <c r="E76" s="250"/>
      <c r="F76" s="238"/>
      <c r="G76" s="239"/>
      <c r="H76" s="227" t="s">
        <v>165</v>
      </c>
      <c r="I76" s="228"/>
      <c r="J76" s="229"/>
      <c r="K76" s="26">
        <v>-1</v>
      </c>
      <c r="L76" s="28" t="s">
        <v>166</v>
      </c>
    </row>
    <row r="77" spans="1:12" ht="16.5" thickBot="1">
      <c r="A77" s="252"/>
      <c r="B77" s="230" t="s">
        <v>286</v>
      </c>
      <c r="C77" s="231"/>
      <c r="D77" s="231"/>
      <c r="E77" s="232"/>
      <c r="F77" s="238"/>
      <c r="G77" s="239"/>
      <c r="H77" s="227" t="s">
        <v>182</v>
      </c>
      <c r="I77" s="228"/>
      <c r="J77" s="229"/>
      <c r="K77" s="26">
        <v>10</v>
      </c>
      <c r="L77" s="28" t="s">
        <v>168</v>
      </c>
    </row>
    <row r="78" spans="1:18" ht="16.5" thickBot="1">
      <c r="A78" s="253"/>
      <c r="B78" s="233"/>
      <c r="C78" s="234"/>
      <c r="D78" s="234"/>
      <c r="E78" s="235"/>
      <c r="F78" s="240"/>
      <c r="G78" s="241"/>
      <c r="H78" s="257" t="s">
        <v>169</v>
      </c>
      <c r="I78" s="258"/>
      <c r="J78" s="259"/>
      <c r="K78" s="26">
        <v>2</v>
      </c>
      <c r="L78" s="29" t="s">
        <v>170</v>
      </c>
      <c r="O78" s="30"/>
      <c r="P78" s="30"/>
      <c r="Q78" s="30"/>
      <c r="R78" s="30"/>
    </row>
    <row r="79" spans="1:18" ht="17.1" customHeight="1" thickBot="1">
      <c r="A79" s="251">
        <v>15</v>
      </c>
      <c r="B79" s="242" t="s">
        <v>287</v>
      </c>
      <c r="C79" s="243"/>
      <c r="D79" s="243"/>
      <c r="E79" s="244"/>
      <c r="F79" s="236">
        <f>SUM(K79:K83)</f>
        <v>31</v>
      </c>
      <c r="G79" s="237"/>
      <c r="H79" s="254" t="s">
        <v>162</v>
      </c>
      <c r="I79" s="255"/>
      <c r="J79" s="256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" customHeight="1" thickBot="1">
      <c r="A80" s="252"/>
      <c r="B80" s="245"/>
      <c r="C80" s="246"/>
      <c r="D80" s="246"/>
      <c r="E80" s="247"/>
      <c r="F80" s="238"/>
      <c r="G80" s="239"/>
      <c r="H80" s="227" t="s">
        <v>163</v>
      </c>
      <c r="I80" s="228"/>
      <c r="J80" s="229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" customHeight="1" thickBot="1">
      <c r="A81" s="252"/>
      <c r="B81" s="248"/>
      <c r="C81" s="249"/>
      <c r="D81" s="249"/>
      <c r="E81" s="250"/>
      <c r="F81" s="238"/>
      <c r="G81" s="239"/>
      <c r="H81" s="227" t="s">
        <v>179</v>
      </c>
      <c r="I81" s="228"/>
      <c r="J81" s="229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>
      <c r="A82" s="252"/>
      <c r="B82" s="230" t="s">
        <v>212</v>
      </c>
      <c r="C82" s="231"/>
      <c r="D82" s="231"/>
      <c r="E82" s="232"/>
      <c r="F82" s="238"/>
      <c r="G82" s="239"/>
      <c r="H82" s="227" t="s">
        <v>167</v>
      </c>
      <c r="I82" s="228"/>
      <c r="J82" s="229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>
      <c r="A83" s="253"/>
      <c r="B83" s="233"/>
      <c r="C83" s="234"/>
      <c r="D83" s="234"/>
      <c r="E83" s="235"/>
      <c r="F83" s="240"/>
      <c r="G83" s="241"/>
      <c r="H83" s="257" t="s">
        <v>187</v>
      </c>
      <c r="I83" s="258"/>
      <c r="J83" s="259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" customHeight="1" thickBot="1">
      <c r="A84" s="251">
        <v>16</v>
      </c>
      <c r="B84" s="242" t="s">
        <v>288</v>
      </c>
      <c r="C84" s="243"/>
      <c r="D84" s="243"/>
      <c r="E84" s="244"/>
      <c r="F84" s="236">
        <f>SUM(K84:K88)</f>
        <v>31</v>
      </c>
      <c r="G84" s="237"/>
      <c r="H84" s="254" t="s">
        <v>202</v>
      </c>
      <c r="I84" s="255"/>
      <c r="J84" s="256"/>
      <c r="K84" s="26">
        <f aca="true" t="shared" si="3" ref="K84:K128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" customHeight="1" thickBot="1">
      <c r="A85" s="252"/>
      <c r="B85" s="245"/>
      <c r="C85" s="246"/>
      <c r="D85" s="246"/>
      <c r="E85" s="247"/>
      <c r="F85" s="238"/>
      <c r="G85" s="239"/>
      <c r="H85" s="227" t="s">
        <v>212</v>
      </c>
      <c r="I85" s="228"/>
      <c r="J85" s="229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" customHeight="1" thickBot="1">
      <c r="A86" s="252"/>
      <c r="B86" s="248"/>
      <c r="C86" s="249"/>
      <c r="D86" s="249"/>
      <c r="E86" s="250"/>
      <c r="F86" s="238"/>
      <c r="G86" s="239"/>
      <c r="H86" s="227" t="s">
        <v>206</v>
      </c>
      <c r="I86" s="228"/>
      <c r="J86" s="229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>
      <c r="A87" s="252"/>
      <c r="B87" s="230" t="s">
        <v>270</v>
      </c>
      <c r="C87" s="231"/>
      <c r="D87" s="231"/>
      <c r="E87" s="232"/>
      <c r="F87" s="238"/>
      <c r="G87" s="239"/>
      <c r="H87" s="227" t="s">
        <v>167</v>
      </c>
      <c r="I87" s="228"/>
      <c r="J87" s="229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>
      <c r="A88" s="253"/>
      <c r="B88" s="233"/>
      <c r="C88" s="234"/>
      <c r="D88" s="234"/>
      <c r="E88" s="235"/>
      <c r="F88" s="240"/>
      <c r="G88" s="241"/>
      <c r="H88" s="257" t="s">
        <v>187</v>
      </c>
      <c r="I88" s="258"/>
      <c r="J88" s="259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" customHeight="1" thickBot="1">
      <c r="A89" s="251">
        <v>17</v>
      </c>
      <c r="B89" s="242" t="s">
        <v>289</v>
      </c>
      <c r="C89" s="243"/>
      <c r="D89" s="243"/>
      <c r="E89" s="244"/>
      <c r="F89" s="236">
        <f>SUM(K89:K93)</f>
        <v>31</v>
      </c>
      <c r="G89" s="237"/>
      <c r="H89" s="254" t="s">
        <v>199</v>
      </c>
      <c r="I89" s="255"/>
      <c r="J89" s="256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" customHeight="1" thickBot="1">
      <c r="A90" s="252"/>
      <c r="B90" s="245"/>
      <c r="C90" s="246"/>
      <c r="D90" s="246"/>
      <c r="E90" s="247"/>
      <c r="F90" s="238"/>
      <c r="G90" s="239"/>
      <c r="H90" s="227" t="s">
        <v>212</v>
      </c>
      <c r="I90" s="228"/>
      <c r="J90" s="229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" customHeight="1" thickBot="1">
      <c r="A91" s="252"/>
      <c r="B91" s="248"/>
      <c r="C91" s="249"/>
      <c r="D91" s="249"/>
      <c r="E91" s="250"/>
      <c r="F91" s="238"/>
      <c r="G91" s="239"/>
      <c r="H91" s="227" t="s">
        <v>206</v>
      </c>
      <c r="I91" s="228"/>
      <c r="J91" s="229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>
      <c r="A92" s="252"/>
      <c r="B92" s="230" t="s">
        <v>206</v>
      </c>
      <c r="C92" s="231"/>
      <c r="D92" s="231"/>
      <c r="E92" s="232"/>
      <c r="F92" s="238"/>
      <c r="G92" s="239"/>
      <c r="H92" s="227" t="s">
        <v>167</v>
      </c>
      <c r="I92" s="228"/>
      <c r="J92" s="229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>
      <c r="A93" s="253"/>
      <c r="B93" s="233"/>
      <c r="C93" s="234"/>
      <c r="D93" s="234"/>
      <c r="E93" s="235"/>
      <c r="F93" s="240"/>
      <c r="G93" s="241"/>
      <c r="H93" s="257" t="s">
        <v>187</v>
      </c>
      <c r="I93" s="258"/>
      <c r="J93" s="259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2" ht="17.1" customHeight="1" thickBot="1">
      <c r="A94" s="251">
        <v>18</v>
      </c>
      <c r="B94" s="242" t="s">
        <v>290</v>
      </c>
      <c r="C94" s="243"/>
      <c r="D94" s="243"/>
      <c r="E94" s="244"/>
      <c r="F94" s="236">
        <f>SUM(K94:K98)</f>
        <v>31</v>
      </c>
      <c r="G94" s="237"/>
      <c r="H94" s="254" t="s">
        <v>162</v>
      </c>
      <c r="I94" s="255"/>
      <c r="J94" s="256"/>
      <c r="K94" s="26">
        <f t="shared" si="3"/>
        <v>1</v>
      </c>
      <c r="L94" s="27" t="s">
        <v>143</v>
      </c>
    </row>
    <row r="95" spans="1:12" ht="17.1" customHeight="1" thickBot="1">
      <c r="A95" s="252"/>
      <c r="B95" s="245"/>
      <c r="C95" s="246"/>
      <c r="D95" s="246"/>
      <c r="E95" s="247"/>
      <c r="F95" s="238"/>
      <c r="G95" s="239"/>
      <c r="H95" s="227" t="s">
        <v>196</v>
      </c>
      <c r="I95" s="228"/>
      <c r="J95" s="229"/>
      <c r="K95" s="26">
        <f t="shared" si="3"/>
        <v>1</v>
      </c>
      <c r="L95" s="28" t="s">
        <v>164</v>
      </c>
    </row>
    <row r="96" spans="1:12" ht="17.1" customHeight="1" thickBot="1">
      <c r="A96" s="252"/>
      <c r="B96" s="248"/>
      <c r="C96" s="249"/>
      <c r="D96" s="249"/>
      <c r="E96" s="250"/>
      <c r="F96" s="238"/>
      <c r="G96" s="239"/>
      <c r="H96" s="227" t="s">
        <v>206</v>
      </c>
      <c r="I96" s="228"/>
      <c r="J96" s="229"/>
      <c r="K96" s="26">
        <f t="shared" si="3"/>
        <v>6</v>
      </c>
      <c r="L96" s="28" t="s">
        <v>166</v>
      </c>
    </row>
    <row r="97" spans="1:12" ht="16.5" thickBot="1">
      <c r="A97" s="252"/>
      <c r="B97" s="230" t="s">
        <v>199</v>
      </c>
      <c r="C97" s="231"/>
      <c r="D97" s="231"/>
      <c r="E97" s="232"/>
      <c r="F97" s="238"/>
      <c r="G97" s="239"/>
      <c r="H97" s="227" t="s">
        <v>167</v>
      </c>
      <c r="I97" s="228"/>
      <c r="J97" s="229"/>
      <c r="K97" s="26">
        <f t="shared" si="3"/>
        <v>4</v>
      </c>
      <c r="L97" s="28" t="s">
        <v>168</v>
      </c>
    </row>
    <row r="98" spans="1:18" ht="16.5" thickBot="1">
      <c r="A98" s="253"/>
      <c r="B98" s="233"/>
      <c r="C98" s="234"/>
      <c r="D98" s="234"/>
      <c r="E98" s="235"/>
      <c r="F98" s="240"/>
      <c r="G98" s="241"/>
      <c r="H98" s="257" t="s">
        <v>185</v>
      </c>
      <c r="I98" s="258"/>
      <c r="J98" s="259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" customHeight="1" thickBot="1">
      <c r="A99" s="251">
        <v>19</v>
      </c>
      <c r="B99" s="242" t="s">
        <v>291</v>
      </c>
      <c r="C99" s="243"/>
      <c r="D99" s="243"/>
      <c r="E99" s="244"/>
      <c r="F99" s="236">
        <f>SUM(K99:K103)</f>
        <v>32</v>
      </c>
      <c r="G99" s="237"/>
      <c r="H99" s="254" t="s">
        <v>188</v>
      </c>
      <c r="I99" s="255"/>
      <c r="J99" s="256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" customHeight="1" thickBot="1">
      <c r="A100" s="252"/>
      <c r="B100" s="245"/>
      <c r="C100" s="246"/>
      <c r="D100" s="246"/>
      <c r="E100" s="247"/>
      <c r="F100" s="238"/>
      <c r="G100" s="239"/>
      <c r="H100" s="227" t="s">
        <v>211</v>
      </c>
      <c r="I100" s="228"/>
      <c r="J100" s="229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" customHeight="1" thickBot="1">
      <c r="A101" s="252"/>
      <c r="B101" s="248"/>
      <c r="C101" s="249"/>
      <c r="D101" s="249"/>
      <c r="E101" s="250"/>
      <c r="F101" s="238"/>
      <c r="G101" s="239"/>
      <c r="H101" s="227" t="s">
        <v>213</v>
      </c>
      <c r="I101" s="228"/>
      <c r="J101" s="229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>
      <c r="A102" s="252"/>
      <c r="B102" s="230" t="s">
        <v>292</v>
      </c>
      <c r="C102" s="231"/>
      <c r="D102" s="231"/>
      <c r="E102" s="232"/>
      <c r="F102" s="238"/>
      <c r="G102" s="239"/>
      <c r="H102" s="227" t="s">
        <v>167</v>
      </c>
      <c r="I102" s="228"/>
      <c r="J102" s="229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>
      <c r="A103" s="253"/>
      <c r="B103" s="233"/>
      <c r="C103" s="234"/>
      <c r="D103" s="234"/>
      <c r="E103" s="235"/>
      <c r="F103" s="240"/>
      <c r="G103" s="241"/>
      <c r="H103" s="257" t="s">
        <v>169</v>
      </c>
      <c r="I103" s="258"/>
      <c r="J103" s="259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" customHeight="1" thickBot="1">
      <c r="A104" s="251">
        <v>20</v>
      </c>
      <c r="B104" s="242" t="s">
        <v>293</v>
      </c>
      <c r="C104" s="243"/>
      <c r="D104" s="243"/>
      <c r="E104" s="244"/>
      <c r="F104" s="236">
        <f>SUM(K104:K108)</f>
        <v>32</v>
      </c>
      <c r="G104" s="237"/>
      <c r="H104" s="254" t="s">
        <v>162</v>
      </c>
      <c r="I104" s="255"/>
      <c r="J104" s="256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" customHeight="1" thickBot="1">
      <c r="A105" s="252"/>
      <c r="B105" s="245"/>
      <c r="C105" s="246"/>
      <c r="D105" s="246"/>
      <c r="E105" s="247"/>
      <c r="F105" s="238"/>
      <c r="G105" s="239"/>
      <c r="H105" s="227" t="s">
        <v>196</v>
      </c>
      <c r="I105" s="228"/>
      <c r="J105" s="229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" customHeight="1" thickBot="1">
      <c r="A106" s="252"/>
      <c r="B106" s="248"/>
      <c r="C106" s="249"/>
      <c r="D106" s="249"/>
      <c r="E106" s="250"/>
      <c r="F106" s="238"/>
      <c r="G106" s="239"/>
      <c r="H106" s="227" t="s">
        <v>206</v>
      </c>
      <c r="I106" s="228"/>
      <c r="J106" s="229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>
      <c r="A107" s="252"/>
      <c r="B107" s="230" t="s">
        <v>294</v>
      </c>
      <c r="C107" s="231"/>
      <c r="D107" s="231"/>
      <c r="E107" s="232"/>
      <c r="F107" s="238"/>
      <c r="G107" s="239"/>
      <c r="H107" s="227" t="s">
        <v>194</v>
      </c>
      <c r="I107" s="228"/>
      <c r="J107" s="229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>
      <c r="A108" s="253"/>
      <c r="B108" s="233"/>
      <c r="C108" s="234"/>
      <c r="D108" s="234"/>
      <c r="E108" s="235"/>
      <c r="F108" s="240"/>
      <c r="G108" s="241"/>
      <c r="H108" s="257" t="s">
        <v>185</v>
      </c>
      <c r="I108" s="258"/>
      <c r="J108" s="259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2" ht="17.1" customHeight="1" thickBot="1">
      <c r="A109" s="251">
        <v>21</v>
      </c>
      <c r="B109" s="242" t="s">
        <v>295</v>
      </c>
      <c r="C109" s="243"/>
      <c r="D109" s="243"/>
      <c r="E109" s="244"/>
      <c r="F109" s="236">
        <f>SUM(K109:K113)</f>
        <v>32</v>
      </c>
      <c r="G109" s="237"/>
      <c r="H109" s="254" t="s">
        <v>162</v>
      </c>
      <c r="I109" s="255"/>
      <c r="J109" s="256"/>
      <c r="K109" s="26">
        <f t="shared" si="3"/>
        <v>1</v>
      </c>
      <c r="L109" s="27" t="s">
        <v>143</v>
      </c>
    </row>
    <row r="110" spans="1:12" ht="17.1" customHeight="1" thickBot="1">
      <c r="A110" s="252"/>
      <c r="B110" s="245"/>
      <c r="C110" s="246"/>
      <c r="D110" s="246"/>
      <c r="E110" s="247"/>
      <c r="F110" s="238"/>
      <c r="G110" s="239"/>
      <c r="H110" s="227" t="s">
        <v>192</v>
      </c>
      <c r="I110" s="228"/>
      <c r="J110" s="229"/>
      <c r="K110" s="26">
        <f t="shared" si="3"/>
        <v>9</v>
      </c>
      <c r="L110" s="28" t="s">
        <v>164</v>
      </c>
    </row>
    <row r="111" spans="1:12" ht="17.1" customHeight="1" thickBot="1">
      <c r="A111" s="252"/>
      <c r="B111" s="248"/>
      <c r="C111" s="249"/>
      <c r="D111" s="249"/>
      <c r="E111" s="250"/>
      <c r="F111" s="238"/>
      <c r="G111" s="239"/>
      <c r="H111" s="227" t="s">
        <v>203</v>
      </c>
      <c r="I111" s="228"/>
      <c r="J111" s="229"/>
      <c r="K111" s="26">
        <f t="shared" si="3"/>
        <v>5</v>
      </c>
      <c r="L111" s="28" t="s">
        <v>166</v>
      </c>
    </row>
    <row r="112" spans="1:12" ht="16.5" thickBot="1">
      <c r="A112" s="252"/>
      <c r="B112" s="230" t="s">
        <v>296</v>
      </c>
      <c r="C112" s="231"/>
      <c r="D112" s="231"/>
      <c r="E112" s="232"/>
      <c r="F112" s="238"/>
      <c r="G112" s="239"/>
      <c r="H112" s="227" t="s">
        <v>194</v>
      </c>
      <c r="I112" s="228"/>
      <c r="J112" s="229"/>
      <c r="K112" s="26">
        <f t="shared" si="3"/>
        <v>5</v>
      </c>
      <c r="L112" s="28" t="s">
        <v>168</v>
      </c>
    </row>
    <row r="113" spans="1:18" ht="16.5" thickBot="1">
      <c r="A113" s="253"/>
      <c r="B113" s="233"/>
      <c r="C113" s="234"/>
      <c r="D113" s="234"/>
      <c r="E113" s="235"/>
      <c r="F113" s="240"/>
      <c r="G113" s="241"/>
      <c r="H113" s="257" t="s">
        <v>187</v>
      </c>
      <c r="I113" s="258"/>
      <c r="J113" s="259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" customHeight="1" thickBot="1">
      <c r="A114" s="251">
        <v>22</v>
      </c>
      <c r="B114" s="242" t="s">
        <v>297</v>
      </c>
      <c r="C114" s="243"/>
      <c r="D114" s="243"/>
      <c r="E114" s="244"/>
      <c r="F114" s="236">
        <f>SUM(K114:K118)</f>
        <v>34</v>
      </c>
      <c r="G114" s="237"/>
      <c r="H114" s="254" t="s">
        <v>202</v>
      </c>
      <c r="I114" s="255"/>
      <c r="J114" s="256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" customHeight="1" thickBot="1">
      <c r="A115" s="252"/>
      <c r="B115" s="245"/>
      <c r="C115" s="246"/>
      <c r="D115" s="246"/>
      <c r="E115" s="247"/>
      <c r="F115" s="238"/>
      <c r="G115" s="239"/>
      <c r="H115" s="227" t="s">
        <v>189</v>
      </c>
      <c r="I115" s="228"/>
      <c r="J115" s="229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" customHeight="1" thickBot="1">
      <c r="A116" s="252"/>
      <c r="B116" s="248"/>
      <c r="C116" s="249"/>
      <c r="D116" s="249"/>
      <c r="E116" s="250"/>
      <c r="F116" s="238"/>
      <c r="G116" s="239"/>
      <c r="H116" s="227" t="s">
        <v>206</v>
      </c>
      <c r="I116" s="228"/>
      <c r="J116" s="229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>
      <c r="A117" s="252"/>
      <c r="B117" s="230" t="s">
        <v>197</v>
      </c>
      <c r="C117" s="231"/>
      <c r="D117" s="231"/>
      <c r="E117" s="232"/>
      <c r="F117" s="238"/>
      <c r="G117" s="239"/>
      <c r="H117" s="227" t="s">
        <v>167</v>
      </c>
      <c r="I117" s="228"/>
      <c r="J117" s="229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>
      <c r="A118" s="253"/>
      <c r="B118" s="233"/>
      <c r="C118" s="234"/>
      <c r="D118" s="234"/>
      <c r="E118" s="235"/>
      <c r="F118" s="240"/>
      <c r="G118" s="241"/>
      <c r="H118" s="257" t="s">
        <v>187</v>
      </c>
      <c r="I118" s="258"/>
      <c r="J118" s="259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2" ht="17.1" customHeight="1" thickBot="1">
      <c r="A119" s="251">
        <v>23</v>
      </c>
      <c r="B119" s="242" t="s">
        <v>298</v>
      </c>
      <c r="C119" s="243"/>
      <c r="D119" s="243"/>
      <c r="E119" s="244"/>
      <c r="F119" s="236">
        <f>SUM(K119:K123)</f>
        <v>36</v>
      </c>
      <c r="G119" s="237"/>
      <c r="H119" s="254" t="s">
        <v>199</v>
      </c>
      <c r="I119" s="255"/>
      <c r="J119" s="256"/>
      <c r="K119" s="26">
        <f t="shared" si="3"/>
        <v>2</v>
      </c>
      <c r="L119" s="27" t="s">
        <v>143</v>
      </c>
    </row>
    <row r="120" spans="1:12" ht="17.1" customHeight="1" thickBot="1">
      <c r="A120" s="252"/>
      <c r="B120" s="245"/>
      <c r="C120" s="246"/>
      <c r="D120" s="246"/>
      <c r="E120" s="247"/>
      <c r="F120" s="238"/>
      <c r="G120" s="239"/>
      <c r="H120" s="227" t="s">
        <v>212</v>
      </c>
      <c r="I120" s="228"/>
      <c r="J120" s="229"/>
      <c r="K120" s="26">
        <f t="shared" si="3"/>
        <v>7</v>
      </c>
      <c r="L120" s="28" t="s">
        <v>164</v>
      </c>
    </row>
    <row r="121" spans="1:12" ht="17.1" customHeight="1" thickBot="1">
      <c r="A121" s="252"/>
      <c r="B121" s="248"/>
      <c r="C121" s="249"/>
      <c r="D121" s="249"/>
      <c r="E121" s="250"/>
      <c r="F121" s="238"/>
      <c r="G121" s="239"/>
      <c r="H121" s="227" t="s">
        <v>201</v>
      </c>
      <c r="I121" s="228"/>
      <c r="J121" s="229"/>
      <c r="K121" s="26">
        <f t="shared" si="3"/>
        <v>11</v>
      </c>
      <c r="L121" s="28" t="s">
        <v>166</v>
      </c>
    </row>
    <row r="122" spans="1:12" ht="16.5" thickBot="1">
      <c r="A122" s="252"/>
      <c r="B122" s="230" t="s">
        <v>201</v>
      </c>
      <c r="C122" s="231"/>
      <c r="D122" s="231"/>
      <c r="E122" s="232"/>
      <c r="F122" s="238"/>
      <c r="G122" s="239"/>
      <c r="H122" s="227" t="s">
        <v>167</v>
      </c>
      <c r="I122" s="228"/>
      <c r="J122" s="229"/>
      <c r="K122" s="26">
        <f t="shared" si="3"/>
        <v>4</v>
      </c>
      <c r="L122" s="28" t="s">
        <v>168</v>
      </c>
    </row>
    <row r="123" spans="1:18" ht="16.5" thickBot="1">
      <c r="A123" s="253"/>
      <c r="B123" s="233"/>
      <c r="C123" s="234"/>
      <c r="D123" s="234"/>
      <c r="E123" s="235"/>
      <c r="F123" s="240"/>
      <c r="G123" s="241"/>
      <c r="H123" s="257" t="s">
        <v>187</v>
      </c>
      <c r="I123" s="258"/>
      <c r="J123" s="259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2" ht="17.1" customHeight="1" thickBot="1">
      <c r="A124" s="251">
        <v>24</v>
      </c>
      <c r="B124" s="242" t="s">
        <v>269</v>
      </c>
      <c r="C124" s="243"/>
      <c r="D124" s="243"/>
      <c r="E124" s="244"/>
      <c r="F124" s="236">
        <f>SUM(K124:K128)</f>
        <v>36</v>
      </c>
      <c r="G124" s="237"/>
      <c r="H124" s="254" t="s">
        <v>199</v>
      </c>
      <c r="I124" s="255"/>
      <c r="J124" s="256"/>
      <c r="K124" s="26">
        <f t="shared" si="3"/>
        <v>2</v>
      </c>
      <c r="L124" s="27" t="s">
        <v>143</v>
      </c>
    </row>
    <row r="125" spans="1:12" ht="17.1" customHeight="1" thickBot="1">
      <c r="A125" s="252"/>
      <c r="B125" s="245"/>
      <c r="C125" s="246"/>
      <c r="D125" s="246"/>
      <c r="E125" s="247"/>
      <c r="F125" s="238"/>
      <c r="G125" s="239"/>
      <c r="H125" s="227" t="s">
        <v>163</v>
      </c>
      <c r="I125" s="228"/>
      <c r="J125" s="229"/>
      <c r="K125" s="26">
        <f t="shared" si="3"/>
        <v>8</v>
      </c>
      <c r="L125" s="28" t="s">
        <v>164</v>
      </c>
    </row>
    <row r="126" spans="1:12" ht="17.1" customHeight="1" thickBot="1">
      <c r="A126" s="252"/>
      <c r="B126" s="248"/>
      <c r="C126" s="249"/>
      <c r="D126" s="249"/>
      <c r="E126" s="250"/>
      <c r="F126" s="238"/>
      <c r="G126" s="239"/>
      <c r="H126" s="227" t="s">
        <v>203</v>
      </c>
      <c r="I126" s="228"/>
      <c r="J126" s="229"/>
      <c r="K126" s="26">
        <f t="shared" si="3"/>
        <v>5</v>
      </c>
      <c r="L126" s="28" t="s">
        <v>166</v>
      </c>
    </row>
    <row r="127" spans="1:12" ht="16.5" thickBot="1">
      <c r="A127" s="252"/>
      <c r="B127" s="230" t="s">
        <v>190</v>
      </c>
      <c r="C127" s="231"/>
      <c r="D127" s="231"/>
      <c r="E127" s="232"/>
      <c r="F127" s="238"/>
      <c r="G127" s="239"/>
      <c r="H127" s="227" t="s">
        <v>190</v>
      </c>
      <c r="I127" s="228"/>
      <c r="J127" s="229"/>
      <c r="K127" s="26">
        <f t="shared" si="3"/>
        <v>9</v>
      </c>
      <c r="L127" s="28" t="s">
        <v>168</v>
      </c>
    </row>
    <row r="128" spans="1:18" ht="16.5" thickBot="1">
      <c r="A128" s="253"/>
      <c r="B128" s="233"/>
      <c r="C128" s="234"/>
      <c r="D128" s="234"/>
      <c r="E128" s="235"/>
      <c r="F128" s="240"/>
      <c r="G128" s="241"/>
      <c r="H128" s="257" t="s">
        <v>187</v>
      </c>
      <c r="I128" s="258"/>
      <c r="J128" s="259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2" ht="17.1" customHeight="1" thickBot="1">
      <c r="A129" s="251">
        <v>25</v>
      </c>
      <c r="B129" s="242" t="s">
        <v>299</v>
      </c>
      <c r="C129" s="243"/>
      <c r="D129" s="243"/>
      <c r="E129" s="244"/>
      <c r="F129" s="236">
        <f>SUM(K129:K133)</f>
        <v>37</v>
      </c>
      <c r="G129" s="237"/>
      <c r="H129" s="254" t="s">
        <v>199</v>
      </c>
      <c r="I129" s="255"/>
      <c r="J129" s="256"/>
      <c r="K129" s="26">
        <v>2</v>
      </c>
      <c r="L129" s="27" t="s">
        <v>143</v>
      </c>
    </row>
    <row r="130" spans="1:12" ht="17.1" customHeight="1" thickBot="1">
      <c r="A130" s="252"/>
      <c r="B130" s="245"/>
      <c r="C130" s="246"/>
      <c r="D130" s="246"/>
      <c r="E130" s="247"/>
      <c r="F130" s="238"/>
      <c r="G130" s="239"/>
      <c r="H130" s="227" t="s">
        <v>163</v>
      </c>
      <c r="I130" s="228"/>
      <c r="J130" s="229"/>
      <c r="K130" s="26">
        <v>8</v>
      </c>
      <c r="L130" s="28" t="s">
        <v>164</v>
      </c>
    </row>
    <row r="131" spans="1:12" ht="17.1" customHeight="1" thickBot="1">
      <c r="A131" s="252"/>
      <c r="B131" s="248"/>
      <c r="C131" s="249"/>
      <c r="D131" s="249"/>
      <c r="E131" s="250"/>
      <c r="F131" s="238"/>
      <c r="G131" s="239"/>
      <c r="H131" s="227" t="s">
        <v>201</v>
      </c>
      <c r="I131" s="228"/>
      <c r="J131" s="229"/>
      <c r="K131" s="26">
        <v>11</v>
      </c>
      <c r="L131" s="28" t="s">
        <v>166</v>
      </c>
    </row>
    <row r="132" spans="1:12" ht="16.5" thickBot="1">
      <c r="A132" s="252"/>
      <c r="B132" s="230" t="s">
        <v>188</v>
      </c>
      <c r="C132" s="231"/>
      <c r="D132" s="231"/>
      <c r="E132" s="232"/>
      <c r="F132" s="238"/>
      <c r="G132" s="239"/>
      <c r="H132" s="227" t="s">
        <v>167</v>
      </c>
      <c r="I132" s="228"/>
      <c r="J132" s="229"/>
      <c r="K132" s="26">
        <f>INDEX(P52:Q68,MATCH(H132,P52:P68,0),2)</f>
        <v>4</v>
      </c>
      <c r="L132" s="28" t="s">
        <v>168</v>
      </c>
    </row>
    <row r="133" spans="1:18" ht="16.5" thickBot="1">
      <c r="A133" s="253"/>
      <c r="B133" s="233"/>
      <c r="C133" s="234"/>
      <c r="D133" s="234"/>
      <c r="E133" s="235"/>
      <c r="F133" s="240"/>
      <c r="G133" s="241"/>
      <c r="H133" s="257" t="s">
        <v>187</v>
      </c>
      <c r="I133" s="258"/>
      <c r="J133" s="259"/>
      <c r="K133" s="26">
        <v>12</v>
      </c>
      <c r="L133" s="29" t="s">
        <v>170</v>
      </c>
      <c r="O133" s="30"/>
      <c r="P133" s="30"/>
      <c r="Q133" s="30"/>
      <c r="R133" s="30"/>
    </row>
    <row r="134" spans="1:18" ht="17.1" customHeight="1" thickBot="1">
      <c r="A134" s="251">
        <v>26</v>
      </c>
      <c r="B134" s="242" t="s">
        <v>300</v>
      </c>
      <c r="C134" s="243"/>
      <c r="D134" s="243"/>
      <c r="E134" s="244"/>
      <c r="F134" s="236">
        <f>SUM(K134:K138)</f>
        <v>38</v>
      </c>
      <c r="G134" s="237"/>
      <c r="H134" s="254" t="s">
        <v>199</v>
      </c>
      <c r="I134" s="255"/>
      <c r="J134" s="256"/>
      <c r="K134" s="26">
        <f aca="true" t="shared" si="4" ref="K134:K16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" customHeight="1" thickBot="1">
      <c r="A135" s="252"/>
      <c r="B135" s="245"/>
      <c r="C135" s="246"/>
      <c r="D135" s="246"/>
      <c r="E135" s="247"/>
      <c r="F135" s="238"/>
      <c r="G135" s="239"/>
      <c r="H135" s="227" t="s">
        <v>163</v>
      </c>
      <c r="I135" s="228"/>
      <c r="J135" s="229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" customHeight="1" thickBot="1">
      <c r="A136" s="252"/>
      <c r="B136" s="248"/>
      <c r="C136" s="249"/>
      <c r="D136" s="249"/>
      <c r="E136" s="250"/>
      <c r="F136" s="238"/>
      <c r="G136" s="239"/>
      <c r="H136" s="227" t="s">
        <v>213</v>
      </c>
      <c r="I136" s="228"/>
      <c r="J136" s="229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>
      <c r="A137" s="252"/>
      <c r="B137" s="230" t="s">
        <v>163</v>
      </c>
      <c r="C137" s="231"/>
      <c r="D137" s="231"/>
      <c r="E137" s="232"/>
      <c r="F137" s="238"/>
      <c r="G137" s="239"/>
      <c r="H137" s="227" t="s">
        <v>167</v>
      </c>
      <c r="I137" s="228"/>
      <c r="J137" s="229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>
      <c r="A138" s="253"/>
      <c r="B138" s="233"/>
      <c r="C138" s="234"/>
      <c r="D138" s="234"/>
      <c r="E138" s="235"/>
      <c r="F138" s="240"/>
      <c r="G138" s="241"/>
      <c r="H138" s="257" t="s">
        <v>187</v>
      </c>
      <c r="I138" s="258"/>
      <c r="J138" s="259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" customHeight="1" thickBot="1">
      <c r="A139" s="251">
        <v>27</v>
      </c>
      <c r="B139" s="242" t="s">
        <v>301</v>
      </c>
      <c r="C139" s="243"/>
      <c r="D139" s="243"/>
      <c r="E139" s="244"/>
      <c r="F139" s="236">
        <f>SUM(K139:K143)</f>
        <v>38</v>
      </c>
      <c r="G139" s="237"/>
      <c r="H139" s="254" t="s">
        <v>199</v>
      </c>
      <c r="I139" s="255"/>
      <c r="J139" s="256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" customHeight="1" thickBot="1">
      <c r="A140" s="252"/>
      <c r="B140" s="245"/>
      <c r="C140" s="246"/>
      <c r="D140" s="246"/>
      <c r="E140" s="247"/>
      <c r="F140" s="238"/>
      <c r="G140" s="239"/>
      <c r="H140" s="227" t="s">
        <v>214</v>
      </c>
      <c r="I140" s="228"/>
      <c r="J140" s="229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" customHeight="1" thickBot="1">
      <c r="A141" s="252"/>
      <c r="B141" s="248"/>
      <c r="C141" s="249"/>
      <c r="D141" s="249"/>
      <c r="E141" s="250"/>
      <c r="F141" s="238"/>
      <c r="G141" s="239"/>
      <c r="H141" s="227" t="s">
        <v>206</v>
      </c>
      <c r="I141" s="228"/>
      <c r="J141" s="229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>
      <c r="A142" s="252"/>
      <c r="B142" s="230" t="s">
        <v>181</v>
      </c>
      <c r="C142" s="231"/>
      <c r="D142" s="231"/>
      <c r="E142" s="232"/>
      <c r="F142" s="238"/>
      <c r="G142" s="239"/>
      <c r="H142" s="227" t="s">
        <v>194</v>
      </c>
      <c r="I142" s="228"/>
      <c r="J142" s="229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>
      <c r="A143" s="253"/>
      <c r="B143" s="233"/>
      <c r="C143" s="234"/>
      <c r="D143" s="234"/>
      <c r="E143" s="235"/>
      <c r="F143" s="240"/>
      <c r="G143" s="241"/>
      <c r="H143" s="257" t="s">
        <v>181</v>
      </c>
      <c r="I143" s="258"/>
      <c r="J143" s="259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2" ht="17.1" customHeight="1" thickBot="1">
      <c r="A144" s="251">
        <v>28</v>
      </c>
      <c r="B144" s="242" t="s">
        <v>302</v>
      </c>
      <c r="C144" s="243"/>
      <c r="D144" s="243"/>
      <c r="E144" s="244"/>
      <c r="F144" s="236">
        <f>SUM(K144:K148)</f>
        <v>39</v>
      </c>
      <c r="G144" s="237"/>
      <c r="H144" s="254" t="s">
        <v>162</v>
      </c>
      <c r="I144" s="255"/>
      <c r="J144" s="256"/>
      <c r="K144" s="26">
        <f t="shared" si="4"/>
        <v>1</v>
      </c>
      <c r="L144" s="27" t="s">
        <v>143</v>
      </c>
    </row>
    <row r="145" spans="1:12" ht="17.1" customHeight="1" thickBot="1">
      <c r="A145" s="252"/>
      <c r="B145" s="245"/>
      <c r="C145" s="246"/>
      <c r="D145" s="246"/>
      <c r="E145" s="247"/>
      <c r="F145" s="238"/>
      <c r="G145" s="239"/>
      <c r="H145" s="227" t="s">
        <v>205</v>
      </c>
      <c r="I145" s="228"/>
      <c r="J145" s="229"/>
      <c r="K145" s="26">
        <f t="shared" si="4"/>
        <v>16</v>
      </c>
      <c r="L145" s="28" t="s">
        <v>164</v>
      </c>
    </row>
    <row r="146" spans="1:12" ht="17.1" customHeight="1" thickBot="1">
      <c r="A146" s="252"/>
      <c r="B146" s="248"/>
      <c r="C146" s="249"/>
      <c r="D146" s="249"/>
      <c r="E146" s="250"/>
      <c r="F146" s="238"/>
      <c r="G146" s="239"/>
      <c r="H146" s="227" t="s">
        <v>206</v>
      </c>
      <c r="I146" s="228"/>
      <c r="J146" s="229"/>
      <c r="K146" s="26">
        <f t="shared" si="4"/>
        <v>6</v>
      </c>
      <c r="L146" s="28" t="s">
        <v>166</v>
      </c>
    </row>
    <row r="147" spans="1:12" ht="16.5" thickBot="1">
      <c r="A147" s="252"/>
      <c r="B147" s="230" t="s">
        <v>205</v>
      </c>
      <c r="C147" s="231"/>
      <c r="D147" s="231"/>
      <c r="E147" s="232"/>
      <c r="F147" s="238"/>
      <c r="G147" s="239"/>
      <c r="H147" s="227" t="s">
        <v>167</v>
      </c>
      <c r="I147" s="228"/>
      <c r="J147" s="229"/>
      <c r="K147" s="26">
        <f t="shared" si="4"/>
        <v>4</v>
      </c>
      <c r="L147" s="28" t="s">
        <v>168</v>
      </c>
    </row>
    <row r="148" spans="1:18" ht="16.5" thickBot="1">
      <c r="A148" s="253"/>
      <c r="B148" s="233"/>
      <c r="C148" s="234"/>
      <c r="D148" s="234"/>
      <c r="E148" s="235"/>
      <c r="F148" s="240"/>
      <c r="G148" s="241"/>
      <c r="H148" s="257" t="s">
        <v>187</v>
      </c>
      <c r="I148" s="258"/>
      <c r="J148" s="259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" customHeight="1" thickBot="1">
      <c r="A149" s="251">
        <v>29</v>
      </c>
      <c r="B149" s="242" t="s">
        <v>329</v>
      </c>
      <c r="C149" s="243"/>
      <c r="D149" s="243"/>
      <c r="E149" s="244"/>
      <c r="F149" s="236">
        <f>SUM(K149:K153)</f>
        <v>39</v>
      </c>
      <c r="G149" s="237"/>
      <c r="H149" s="254" t="s">
        <v>162</v>
      </c>
      <c r="I149" s="255"/>
      <c r="J149" s="256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" customHeight="1" thickBot="1">
      <c r="A150" s="252"/>
      <c r="B150" s="245"/>
      <c r="C150" s="246"/>
      <c r="D150" s="246"/>
      <c r="E150" s="247"/>
      <c r="F150" s="238"/>
      <c r="G150" s="239"/>
      <c r="H150" s="227" t="s">
        <v>205</v>
      </c>
      <c r="I150" s="228"/>
      <c r="J150" s="229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" customHeight="1" thickBot="1">
      <c r="A151" s="252"/>
      <c r="B151" s="248"/>
      <c r="C151" s="249"/>
      <c r="D151" s="249"/>
      <c r="E151" s="250"/>
      <c r="F151" s="238"/>
      <c r="G151" s="239"/>
      <c r="H151" s="227" t="s">
        <v>206</v>
      </c>
      <c r="I151" s="228"/>
      <c r="J151" s="229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>
      <c r="A152" s="252"/>
      <c r="B152" s="230" t="s">
        <v>162</v>
      </c>
      <c r="C152" s="231"/>
      <c r="D152" s="231"/>
      <c r="E152" s="232"/>
      <c r="F152" s="238"/>
      <c r="G152" s="239"/>
      <c r="H152" s="227" t="s">
        <v>167</v>
      </c>
      <c r="I152" s="228"/>
      <c r="J152" s="229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>
      <c r="A153" s="253"/>
      <c r="B153" s="233"/>
      <c r="C153" s="234"/>
      <c r="D153" s="234"/>
      <c r="E153" s="235"/>
      <c r="F153" s="240"/>
      <c r="G153" s="241"/>
      <c r="H153" s="257" t="s">
        <v>187</v>
      </c>
      <c r="I153" s="258"/>
      <c r="J153" s="259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2" ht="17.1" customHeight="1" thickBot="1">
      <c r="A154" s="251">
        <v>30</v>
      </c>
      <c r="B154" s="242" t="s">
        <v>303</v>
      </c>
      <c r="C154" s="243"/>
      <c r="D154" s="243"/>
      <c r="E154" s="244"/>
      <c r="F154" s="236">
        <f>SUM(K154:K158)</f>
        <v>41</v>
      </c>
      <c r="G154" s="237"/>
      <c r="H154" s="254" t="s">
        <v>197</v>
      </c>
      <c r="I154" s="255"/>
      <c r="J154" s="256"/>
      <c r="K154" s="26">
        <f t="shared" si="4"/>
        <v>3</v>
      </c>
      <c r="L154" s="27" t="s">
        <v>143</v>
      </c>
    </row>
    <row r="155" spans="1:12" ht="17.1" customHeight="1" thickBot="1">
      <c r="A155" s="252"/>
      <c r="B155" s="245"/>
      <c r="C155" s="246"/>
      <c r="D155" s="246"/>
      <c r="E155" s="247"/>
      <c r="F155" s="238"/>
      <c r="G155" s="239"/>
      <c r="H155" s="227" t="s">
        <v>212</v>
      </c>
      <c r="I155" s="228"/>
      <c r="J155" s="229"/>
      <c r="K155" s="26">
        <f t="shared" si="4"/>
        <v>7</v>
      </c>
      <c r="L155" s="28" t="s">
        <v>164</v>
      </c>
    </row>
    <row r="156" spans="1:12" ht="17.1" customHeight="1" thickBot="1">
      <c r="A156" s="252"/>
      <c r="B156" s="248"/>
      <c r="C156" s="249"/>
      <c r="D156" s="249"/>
      <c r="E156" s="250"/>
      <c r="F156" s="238"/>
      <c r="G156" s="239"/>
      <c r="H156" s="227" t="s">
        <v>206</v>
      </c>
      <c r="I156" s="228"/>
      <c r="J156" s="229"/>
      <c r="K156" s="26">
        <f t="shared" si="4"/>
        <v>6</v>
      </c>
      <c r="L156" s="28" t="s">
        <v>166</v>
      </c>
    </row>
    <row r="157" spans="1:12" ht="16.5" thickBot="1">
      <c r="A157" s="252"/>
      <c r="B157" s="230" t="s">
        <v>304</v>
      </c>
      <c r="C157" s="231"/>
      <c r="D157" s="231"/>
      <c r="E157" s="232"/>
      <c r="F157" s="238"/>
      <c r="G157" s="239"/>
      <c r="H157" s="227" t="s">
        <v>167</v>
      </c>
      <c r="I157" s="228"/>
      <c r="J157" s="229"/>
      <c r="K157" s="26">
        <f t="shared" si="4"/>
        <v>4</v>
      </c>
      <c r="L157" s="28" t="s">
        <v>168</v>
      </c>
    </row>
    <row r="158" spans="1:18" ht="16.5" thickBot="1">
      <c r="A158" s="253"/>
      <c r="B158" s="233"/>
      <c r="C158" s="234"/>
      <c r="D158" s="234"/>
      <c r="E158" s="235"/>
      <c r="F158" s="240"/>
      <c r="G158" s="241"/>
      <c r="H158" s="257" t="s">
        <v>181</v>
      </c>
      <c r="I158" s="258"/>
      <c r="J158" s="259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2" ht="17.1" customHeight="1" thickBot="1">
      <c r="A159" s="251">
        <v>31</v>
      </c>
      <c r="B159" s="242" t="s">
        <v>305</v>
      </c>
      <c r="C159" s="243"/>
      <c r="D159" s="243"/>
      <c r="E159" s="244"/>
      <c r="F159" s="236">
        <f>SUM(K159:K163)</f>
        <v>43</v>
      </c>
      <c r="G159" s="237"/>
      <c r="H159" s="254" t="s">
        <v>199</v>
      </c>
      <c r="I159" s="255"/>
      <c r="J159" s="256"/>
      <c r="K159" s="26">
        <f t="shared" si="4"/>
        <v>2</v>
      </c>
      <c r="L159" s="27" t="s">
        <v>143</v>
      </c>
    </row>
    <row r="160" spans="1:12" ht="17.1" customHeight="1" thickBot="1">
      <c r="A160" s="252"/>
      <c r="B160" s="245"/>
      <c r="C160" s="246"/>
      <c r="D160" s="246"/>
      <c r="E160" s="247"/>
      <c r="F160" s="238"/>
      <c r="G160" s="239"/>
      <c r="H160" s="227" t="s">
        <v>208</v>
      </c>
      <c r="I160" s="228"/>
      <c r="J160" s="229"/>
      <c r="K160" s="26">
        <f t="shared" si="4"/>
        <v>10</v>
      </c>
      <c r="L160" s="28" t="s">
        <v>164</v>
      </c>
    </row>
    <row r="161" spans="1:12" ht="17.1" customHeight="1" thickBot="1">
      <c r="A161" s="252"/>
      <c r="B161" s="248"/>
      <c r="C161" s="249"/>
      <c r="D161" s="249"/>
      <c r="E161" s="250"/>
      <c r="F161" s="238"/>
      <c r="G161" s="239"/>
      <c r="H161" s="227" t="s">
        <v>206</v>
      </c>
      <c r="I161" s="228"/>
      <c r="J161" s="229"/>
      <c r="K161" s="26">
        <f t="shared" si="4"/>
        <v>6</v>
      </c>
      <c r="L161" s="28" t="s">
        <v>166</v>
      </c>
    </row>
    <row r="162" spans="1:12" ht="16.5" thickBot="1">
      <c r="A162" s="252"/>
      <c r="B162" s="230" t="s">
        <v>306</v>
      </c>
      <c r="C162" s="231"/>
      <c r="D162" s="231"/>
      <c r="E162" s="232"/>
      <c r="F162" s="238"/>
      <c r="G162" s="239"/>
      <c r="H162" s="227" t="s">
        <v>167</v>
      </c>
      <c r="I162" s="228"/>
      <c r="J162" s="229"/>
      <c r="K162" s="26">
        <f t="shared" si="4"/>
        <v>4</v>
      </c>
      <c r="L162" s="28" t="s">
        <v>168</v>
      </c>
    </row>
    <row r="163" spans="1:18" ht="16.5" thickBot="1">
      <c r="A163" s="253"/>
      <c r="B163" s="233"/>
      <c r="C163" s="234"/>
      <c r="D163" s="234"/>
      <c r="E163" s="235"/>
      <c r="F163" s="240"/>
      <c r="G163" s="241"/>
      <c r="H163" s="257" t="s">
        <v>181</v>
      </c>
      <c r="I163" s="258"/>
      <c r="J163" s="259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" customHeight="1" thickBot="1">
      <c r="A164" s="251">
        <v>32</v>
      </c>
      <c r="B164" s="242" t="s">
        <v>307</v>
      </c>
      <c r="C164" s="243"/>
      <c r="D164" s="243"/>
      <c r="E164" s="244"/>
      <c r="F164" s="236">
        <f>SUM(K164:K168)</f>
        <v>44</v>
      </c>
      <c r="G164" s="237"/>
      <c r="H164" s="254" t="s">
        <v>162</v>
      </c>
      <c r="I164" s="255"/>
      <c r="J164" s="256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" customHeight="1" thickBot="1">
      <c r="A165" s="252"/>
      <c r="B165" s="245"/>
      <c r="C165" s="246"/>
      <c r="D165" s="246"/>
      <c r="E165" s="247"/>
      <c r="F165" s="238"/>
      <c r="G165" s="239"/>
      <c r="H165" s="227" t="s">
        <v>216</v>
      </c>
      <c r="I165" s="228"/>
      <c r="J165" s="229"/>
      <c r="K165" s="42">
        <v>26</v>
      </c>
      <c r="L165" s="28" t="s">
        <v>164</v>
      </c>
      <c r="O165" s="30"/>
      <c r="P165" s="30"/>
      <c r="Q165" s="30"/>
      <c r="R165" s="30"/>
    </row>
    <row r="166" spans="1:18" ht="17.1" customHeight="1" thickBot="1">
      <c r="A166" s="252"/>
      <c r="B166" s="248"/>
      <c r="C166" s="249"/>
      <c r="D166" s="249"/>
      <c r="E166" s="250"/>
      <c r="F166" s="238"/>
      <c r="G166" s="239"/>
      <c r="H166" s="227" t="s">
        <v>201</v>
      </c>
      <c r="I166" s="228"/>
      <c r="J166" s="229"/>
      <c r="K166" s="26">
        <f aca="true" t="shared" si="5" ref="K166:K193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>
      <c r="A167" s="252"/>
      <c r="B167" s="230" t="s">
        <v>308</v>
      </c>
      <c r="C167" s="231"/>
      <c r="D167" s="231"/>
      <c r="E167" s="232"/>
      <c r="F167" s="238"/>
      <c r="G167" s="239"/>
      <c r="H167" s="227" t="s">
        <v>167</v>
      </c>
      <c r="I167" s="228"/>
      <c r="J167" s="229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>
      <c r="A168" s="253"/>
      <c r="B168" s="233"/>
      <c r="C168" s="234"/>
      <c r="D168" s="234"/>
      <c r="E168" s="235"/>
      <c r="F168" s="240"/>
      <c r="G168" s="241"/>
      <c r="H168" s="257" t="s">
        <v>169</v>
      </c>
      <c r="I168" s="258"/>
      <c r="J168" s="259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" customHeight="1" thickBot="1">
      <c r="A169" s="251">
        <v>33</v>
      </c>
      <c r="B169" s="242" t="s">
        <v>309</v>
      </c>
      <c r="C169" s="243"/>
      <c r="D169" s="243"/>
      <c r="E169" s="244"/>
      <c r="F169" s="236">
        <f>SUM(K169:K173)</f>
        <v>45</v>
      </c>
      <c r="G169" s="237"/>
      <c r="H169" s="254" t="s">
        <v>202</v>
      </c>
      <c r="I169" s="255"/>
      <c r="J169" s="256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" customHeight="1" thickBot="1">
      <c r="A170" s="252"/>
      <c r="B170" s="245"/>
      <c r="C170" s="246"/>
      <c r="D170" s="246"/>
      <c r="E170" s="247"/>
      <c r="F170" s="238"/>
      <c r="G170" s="239"/>
      <c r="H170" s="227" t="s">
        <v>196</v>
      </c>
      <c r="I170" s="228"/>
      <c r="J170" s="229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" customHeight="1" thickBot="1">
      <c r="A171" s="252"/>
      <c r="B171" s="248"/>
      <c r="C171" s="249"/>
      <c r="D171" s="249"/>
      <c r="E171" s="250"/>
      <c r="F171" s="238"/>
      <c r="G171" s="239"/>
      <c r="H171" s="227" t="s">
        <v>206</v>
      </c>
      <c r="I171" s="228"/>
      <c r="J171" s="229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>
      <c r="A172" s="252"/>
      <c r="B172" s="230" t="s">
        <v>198</v>
      </c>
      <c r="C172" s="231"/>
      <c r="D172" s="231"/>
      <c r="E172" s="232"/>
      <c r="F172" s="238"/>
      <c r="G172" s="239"/>
      <c r="H172" s="227" t="s">
        <v>167</v>
      </c>
      <c r="I172" s="228"/>
      <c r="J172" s="229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>
      <c r="A173" s="253"/>
      <c r="B173" s="233"/>
      <c r="C173" s="234"/>
      <c r="D173" s="234"/>
      <c r="E173" s="235"/>
      <c r="F173" s="240"/>
      <c r="G173" s="241"/>
      <c r="H173" s="257" t="s">
        <v>180</v>
      </c>
      <c r="I173" s="258"/>
      <c r="J173" s="259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2" ht="17.1" customHeight="1" thickBot="1">
      <c r="A174" s="251">
        <v>34</v>
      </c>
      <c r="B174" s="242" t="s">
        <v>310</v>
      </c>
      <c r="C174" s="243"/>
      <c r="D174" s="243"/>
      <c r="E174" s="244"/>
      <c r="F174" s="236">
        <f>SUM(K174:K178)</f>
        <v>46</v>
      </c>
      <c r="G174" s="237"/>
      <c r="H174" s="254" t="s">
        <v>197</v>
      </c>
      <c r="I174" s="255"/>
      <c r="J174" s="256"/>
      <c r="K174" s="26">
        <f t="shared" si="5"/>
        <v>3</v>
      </c>
      <c r="L174" s="27" t="s">
        <v>143</v>
      </c>
    </row>
    <row r="175" spans="1:12" ht="17.1" customHeight="1" thickBot="1">
      <c r="A175" s="252"/>
      <c r="B175" s="245"/>
      <c r="C175" s="246"/>
      <c r="D175" s="246"/>
      <c r="E175" s="247"/>
      <c r="F175" s="238"/>
      <c r="G175" s="239"/>
      <c r="H175" s="227" t="s">
        <v>163</v>
      </c>
      <c r="I175" s="228"/>
      <c r="J175" s="229"/>
      <c r="K175" s="26">
        <f t="shared" si="5"/>
        <v>8</v>
      </c>
      <c r="L175" s="28" t="s">
        <v>164</v>
      </c>
    </row>
    <row r="176" spans="1:12" ht="17.1" customHeight="1" thickBot="1">
      <c r="A176" s="252"/>
      <c r="B176" s="248"/>
      <c r="C176" s="249"/>
      <c r="D176" s="249"/>
      <c r="E176" s="250"/>
      <c r="F176" s="238"/>
      <c r="G176" s="239"/>
      <c r="H176" s="227" t="s">
        <v>203</v>
      </c>
      <c r="I176" s="228"/>
      <c r="J176" s="229"/>
      <c r="K176" s="26">
        <f t="shared" si="5"/>
        <v>5</v>
      </c>
      <c r="L176" s="28" t="s">
        <v>166</v>
      </c>
    </row>
    <row r="177" spans="1:12" ht="16.5" thickBot="1">
      <c r="A177" s="252"/>
      <c r="B177" s="230" t="s">
        <v>167</v>
      </c>
      <c r="C177" s="231"/>
      <c r="D177" s="231"/>
      <c r="E177" s="232"/>
      <c r="F177" s="238"/>
      <c r="G177" s="239"/>
      <c r="H177" s="227" t="s">
        <v>190</v>
      </c>
      <c r="I177" s="228"/>
      <c r="J177" s="229"/>
      <c r="K177" s="26">
        <f t="shared" si="5"/>
        <v>9</v>
      </c>
      <c r="L177" s="28" t="s">
        <v>168</v>
      </c>
    </row>
    <row r="178" spans="1:18" ht="16.5" thickBot="1">
      <c r="A178" s="253"/>
      <c r="B178" s="233"/>
      <c r="C178" s="234"/>
      <c r="D178" s="234"/>
      <c r="E178" s="235"/>
      <c r="F178" s="240"/>
      <c r="G178" s="241"/>
      <c r="H178" s="257" t="s">
        <v>181</v>
      </c>
      <c r="I178" s="258"/>
      <c r="J178" s="259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" customHeight="1" thickBot="1">
      <c r="A179" s="251">
        <v>35</v>
      </c>
      <c r="B179" s="242" t="s">
        <v>311</v>
      </c>
      <c r="C179" s="243"/>
      <c r="D179" s="243"/>
      <c r="E179" s="244"/>
      <c r="F179" s="236">
        <f>SUM(K179:K183)</f>
        <v>46</v>
      </c>
      <c r="G179" s="237"/>
      <c r="H179" s="254" t="s">
        <v>199</v>
      </c>
      <c r="I179" s="255"/>
      <c r="J179" s="256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" customHeight="1" thickBot="1">
      <c r="A180" s="252"/>
      <c r="B180" s="245"/>
      <c r="C180" s="246"/>
      <c r="D180" s="246"/>
      <c r="E180" s="247"/>
      <c r="F180" s="238"/>
      <c r="G180" s="239"/>
      <c r="H180" s="227" t="s">
        <v>212</v>
      </c>
      <c r="I180" s="228"/>
      <c r="J180" s="229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" customHeight="1" thickBot="1">
      <c r="A181" s="252"/>
      <c r="B181" s="248"/>
      <c r="C181" s="249"/>
      <c r="D181" s="249"/>
      <c r="E181" s="250"/>
      <c r="F181" s="238"/>
      <c r="G181" s="239"/>
      <c r="H181" s="227" t="s">
        <v>213</v>
      </c>
      <c r="I181" s="228"/>
      <c r="J181" s="229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>
      <c r="A182" s="252"/>
      <c r="B182" s="230" t="s">
        <v>312</v>
      </c>
      <c r="C182" s="231"/>
      <c r="D182" s="231"/>
      <c r="E182" s="232"/>
      <c r="F182" s="238"/>
      <c r="G182" s="239"/>
      <c r="H182" s="227" t="s">
        <v>167</v>
      </c>
      <c r="I182" s="228"/>
      <c r="J182" s="229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>
      <c r="A183" s="253"/>
      <c r="B183" s="233"/>
      <c r="C183" s="234"/>
      <c r="D183" s="234"/>
      <c r="E183" s="235"/>
      <c r="F183" s="240"/>
      <c r="G183" s="241"/>
      <c r="H183" s="257" t="s">
        <v>181</v>
      </c>
      <c r="I183" s="258"/>
      <c r="J183" s="259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2" ht="17.1" customHeight="1" thickBot="1">
      <c r="A184" s="251">
        <v>36</v>
      </c>
      <c r="B184" s="242" t="s">
        <v>313</v>
      </c>
      <c r="C184" s="243"/>
      <c r="D184" s="243"/>
      <c r="E184" s="244"/>
      <c r="F184" s="236">
        <f>SUM(K184:K188)</f>
        <v>46</v>
      </c>
      <c r="G184" s="237"/>
      <c r="H184" s="254" t="s">
        <v>204</v>
      </c>
      <c r="I184" s="255"/>
      <c r="J184" s="256"/>
      <c r="K184" s="26">
        <f t="shared" si="5"/>
        <v>16</v>
      </c>
      <c r="L184" s="27" t="s">
        <v>143</v>
      </c>
    </row>
    <row r="185" spans="1:12" ht="17.1" customHeight="1" thickBot="1">
      <c r="A185" s="252"/>
      <c r="B185" s="245"/>
      <c r="C185" s="246"/>
      <c r="D185" s="246"/>
      <c r="E185" s="247"/>
      <c r="F185" s="238"/>
      <c r="G185" s="239"/>
      <c r="H185" s="227" t="s">
        <v>163</v>
      </c>
      <c r="I185" s="228"/>
      <c r="J185" s="229"/>
      <c r="K185" s="26">
        <f t="shared" si="5"/>
        <v>8</v>
      </c>
      <c r="L185" s="28" t="s">
        <v>164</v>
      </c>
    </row>
    <row r="186" spans="1:12" ht="17.1" customHeight="1" thickBot="1">
      <c r="A186" s="252"/>
      <c r="B186" s="248"/>
      <c r="C186" s="249"/>
      <c r="D186" s="249"/>
      <c r="E186" s="250"/>
      <c r="F186" s="238"/>
      <c r="G186" s="239"/>
      <c r="H186" s="227" t="s">
        <v>165</v>
      </c>
      <c r="I186" s="228"/>
      <c r="J186" s="229"/>
      <c r="K186" s="26">
        <f t="shared" si="5"/>
        <v>-1</v>
      </c>
      <c r="L186" s="28" t="s">
        <v>166</v>
      </c>
    </row>
    <row r="187" spans="1:12" ht="16.5" thickBot="1">
      <c r="A187" s="252"/>
      <c r="B187" s="230" t="s">
        <v>204</v>
      </c>
      <c r="C187" s="231"/>
      <c r="D187" s="231"/>
      <c r="E187" s="232"/>
      <c r="F187" s="238"/>
      <c r="G187" s="239"/>
      <c r="H187" s="227" t="s">
        <v>167</v>
      </c>
      <c r="I187" s="228"/>
      <c r="J187" s="229"/>
      <c r="K187" s="26">
        <f t="shared" si="5"/>
        <v>4</v>
      </c>
      <c r="L187" s="28" t="s">
        <v>168</v>
      </c>
    </row>
    <row r="188" spans="1:18" ht="16.5" thickBot="1">
      <c r="A188" s="253"/>
      <c r="B188" s="233"/>
      <c r="C188" s="234"/>
      <c r="D188" s="234"/>
      <c r="E188" s="235"/>
      <c r="F188" s="240"/>
      <c r="G188" s="241"/>
      <c r="H188" s="257" t="s">
        <v>185</v>
      </c>
      <c r="I188" s="258"/>
      <c r="J188" s="259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" customHeight="1" thickBot="1">
      <c r="A189" s="251">
        <v>37</v>
      </c>
      <c r="B189" s="242" t="s">
        <v>314</v>
      </c>
      <c r="C189" s="243"/>
      <c r="D189" s="243"/>
      <c r="E189" s="244"/>
      <c r="F189" s="236">
        <f>SUM(K189:K193)</f>
        <v>47</v>
      </c>
      <c r="G189" s="237"/>
      <c r="H189" s="254" t="s">
        <v>198</v>
      </c>
      <c r="I189" s="255"/>
      <c r="J189" s="256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" customHeight="1" thickBot="1">
      <c r="A190" s="252"/>
      <c r="B190" s="245"/>
      <c r="C190" s="246"/>
      <c r="D190" s="246"/>
      <c r="E190" s="247"/>
      <c r="F190" s="238"/>
      <c r="G190" s="239"/>
      <c r="H190" s="227" t="s">
        <v>196</v>
      </c>
      <c r="I190" s="228"/>
      <c r="J190" s="229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" customHeight="1" thickBot="1">
      <c r="A191" s="252"/>
      <c r="B191" s="248"/>
      <c r="C191" s="249"/>
      <c r="D191" s="249"/>
      <c r="E191" s="250"/>
      <c r="F191" s="238"/>
      <c r="G191" s="239"/>
      <c r="H191" s="227" t="s">
        <v>206</v>
      </c>
      <c r="I191" s="228"/>
      <c r="J191" s="229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>
      <c r="A192" s="252"/>
      <c r="B192" s="230" t="s">
        <v>315</v>
      </c>
      <c r="C192" s="231"/>
      <c r="D192" s="231"/>
      <c r="E192" s="232"/>
      <c r="F192" s="238"/>
      <c r="G192" s="239"/>
      <c r="H192" s="227" t="s">
        <v>167</v>
      </c>
      <c r="I192" s="228"/>
      <c r="J192" s="229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>
      <c r="A193" s="253"/>
      <c r="B193" s="233"/>
      <c r="C193" s="234"/>
      <c r="D193" s="234"/>
      <c r="E193" s="235"/>
      <c r="F193" s="240"/>
      <c r="G193" s="241"/>
      <c r="H193" s="257" t="s">
        <v>180</v>
      </c>
      <c r="I193" s="258"/>
      <c r="J193" s="259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" customHeight="1" thickBot="1">
      <c r="A194" s="251">
        <v>38</v>
      </c>
      <c r="B194" s="242" t="s">
        <v>316</v>
      </c>
      <c r="C194" s="243"/>
      <c r="D194" s="243"/>
      <c r="E194" s="244"/>
      <c r="F194" s="236">
        <f>SUM(K194:K198)</f>
        <v>48</v>
      </c>
      <c r="G194" s="237"/>
      <c r="H194" s="260" t="s">
        <v>162</v>
      </c>
      <c r="I194" s="261"/>
      <c r="J194" s="262"/>
      <c r="K194" s="26">
        <v>1</v>
      </c>
      <c r="L194" s="27" t="s">
        <v>143</v>
      </c>
      <c r="O194" s="30"/>
      <c r="P194" s="31"/>
      <c r="Q194" s="31"/>
      <c r="R194" s="30"/>
    </row>
    <row r="195" spans="1:18" ht="17.1" customHeight="1" thickBot="1">
      <c r="A195" s="252"/>
      <c r="B195" s="245"/>
      <c r="C195" s="246"/>
      <c r="D195" s="246"/>
      <c r="E195" s="247"/>
      <c r="F195" s="238"/>
      <c r="G195" s="239"/>
      <c r="H195" s="263" t="s">
        <v>205</v>
      </c>
      <c r="I195" s="264"/>
      <c r="J195" s="265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" customHeight="1" thickBot="1">
      <c r="A196" s="252"/>
      <c r="B196" s="248"/>
      <c r="C196" s="249"/>
      <c r="D196" s="249"/>
      <c r="E196" s="250"/>
      <c r="F196" s="238"/>
      <c r="G196" s="239"/>
      <c r="H196" s="227" t="s">
        <v>206</v>
      </c>
      <c r="I196" s="228"/>
      <c r="J196" s="229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>
      <c r="A197" s="252"/>
      <c r="B197" s="230" t="s">
        <v>214</v>
      </c>
      <c r="C197" s="231"/>
      <c r="D197" s="231"/>
      <c r="E197" s="232"/>
      <c r="F197" s="238"/>
      <c r="G197" s="239"/>
      <c r="H197" s="227" t="s">
        <v>167</v>
      </c>
      <c r="I197" s="228"/>
      <c r="J197" s="229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>
      <c r="A198" s="253"/>
      <c r="B198" s="233"/>
      <c r="C198" s="234"/>
      <c r="D198" s="234"/>
      <c r="E198" s="235"/>
      <c r="F198" s="240"/>
      <c r="G198" s="241"/>
      <c r="H198" s="257" t="s">
        <v>181</v>
      </c>
      <c r="I198" s="258"/>
      <c r="J198" s="259"/>
      <c r="K198" s="26">
        <v>21</v>
      </c>
      <c r="L198" s="29" t="s">
        <v>170</v>
      </c>
      <c r="O198" s="30"/>
      <c r="P198" s="31"/>
      <c r="Q198" s="30"/>
      <c r="R198" s="30"/>
    </row>
    <row r="199" spans="1:18" ht="17.1" customHeight="1" thickBot="1">
      <c r="A199" s="251">
        <v>39</v>
      </c>
      <c r="B199" s="242" t="s">
        <v>317</v>
      </c>
      <c r="C199" s="243"/>
      <c r="D199" s="243"/>
      <c r="E199" s="244"/>
      <c r="F199" s="236">
        <f>SUM(K199:K203)</f>
        <v>48</v>
      </c>
      <c r="G199" s="237"/>
      <c r="H199" s="254" t="s">
        <v>188</v>
      </c>
      <c r="I199" s="255"/>
      <c r="J199" s="256"/>
      <c r="K199" s="26">
        <f aca="true" t="shared" si="6" ref="K199:K243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" customHeight="1" thickBot="1">
      <c r="A200" s="252"/>
      <c r="B200" s="245"/>
      <c r="C200" s="246"/>
      <c r="D200" s="246"/>
      <c r="E200" s="247"/>
      <c r="F200" s="238"/>
      <c r="G200" s="239"/>
      <c r="H200" s="227" t="s">
        <v>208</v>
      </c>
      <c r="I200" s="228"/>
      <c r="J200" s="229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" customHeight="1" thickBot="1">
      <c r="A201" s="252"/>
      <c r="B201" s="248"/>
      <c r="C201" s="249"/>
      <c r="D201" s="249"/>
      <c r="E201" s="250"/>
      <c r="F201" s="238"/>
      <c r="G201" s="239"/>
      <c r="H201" s="227" t="s">
        <v>206</v>
      </c>
      <c r="I201" s="228"/>
      <c r="J201" s="229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>
      <c r="A202" s="252"/>
      <c r="B202" s="230" t="s">
        <v>187</v>
      </c>
      <c r="C202" s="231"/>
      <c r="D202" s="231"/>
      <c r="E202" s="232"/>
      <c r="F202" s="238"/>
      <c r="G202" s="239"/>
      <c r="H202" s="227" t="s">
        <v>167</v>
      </c>
      <c r="I202" s="228"/>
      <c r="J202" s="229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>
      <c r="A203" s="253"/>
      <c r="B203" s="233"/>
      <c r="C203" s="234"/>
      <c r="D203" s="234"/>
      <c r="E203" s="235"/>
      <c r="F203" s="240"/>
      <c r="G203" s="241"/>
      <c r="H203" s="257" t="s">
        <v>185</v>
      </c>
      <c r="I203" s="258"/>
      <c r="J203" s="259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" customHeight="1" thickBot="1">
      <c r="A204" s="251">
        <v>40</v>
      </c>
      <c r="B204" s="242" t="s">
        <v>318</v>
      </c>
      <c r="C204" s="243"/>
      <c r="D204" s="243"/>
      <c r="E204" s="244"/>
      <c r="F204" s="236">
        <f>SUM(K204:K208)</f>
        <v>48</v>
      </c>
      <c r="G204" s="237"/>
      <c r="H204" s="254" t="s">
        <v>199</v>
      </c>
      <c r="I204" s="255"/>
      <c r="J204" s="256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" customHeight="1" thickBot="1">
      <c r="A205" s="252"/>
      <c r="B205" s="245"/>
      <c r="C205" s="246"/>
      <c r="D205" s="246"/>
      <c r="E205" s="247"/>
      <c r="F205" s="238"/>
      <c r="G205" s="239"/>
      <c r="H205" s="227" t="s">
        <v>163</v>
      </c>
      <c r="I205" s="228"/>
      <c r="J205" s="229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" customHeight="1" thickBot="1">
      <c r="A206" s="252"/>
      <c r="B206" s="248"/>
      <c r="C206" s="249"/>
      <c r="D206" s="249"/>
      <c r="E206" s="250"/>
      <c r="F206" s="238"/>
      <c r="G206" s="239"/>
      <c r="H206" s="227" t="s">
        <v>203</v>
      </c>
      <c r="I206" s="228"/>
      <c r="J206" s="229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>
      <c r="A207" s="252"/>
      <c r="B207" s="230" t="s">
        <v>184</v>
      </c>
      <c r="C207" s="231"/>
      <c r="D207" s="231"/>
      <c r="E207" s="232"/>
      <c r="F207" s="238"/>
      <c r="G207" s="239"/>
      <c r="H207" s="227" t="s">
        <v>184</v>
      </c>
      <c r="I207" s="228"/>
      <c r="J207" s="229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>
      <c r="A208" s="253"/>
      <c r="B208" s="233"/>
      <c r="C208" s="234"/>
      <c r="D208" s="234"/>
      <c r="E208" s="235"/>
      <c r="F208" s="240"/>
      <c r="G208" s="241"/>
      <c r="H208" s="257" t="s">
        <v>187</v>
      </c>
      <c r="I208" s="258"/>
      <c r="J208" s="259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" customHeight="1" thickBot="1">
      <c r="A209" s="251">
        <v>41</v>
      </c>
      <c r="B209" s="242" t="s">
        <v>319</v>
      </c>
      <c r="C209" s="243"/>
      <c r="D209" s="243"/>
      <c r="E209" s="244"/>
      <c r="F209" s="236">
        <f>SUM(K209:K213)</f>
        <v>49</v>
      </c>
      <c r="G209" s="237"/>
      <c r="H209" s="254" t="s">
        <v>199</v>
      </c>
      <c r="I209" s="255"/>
      <c r="J209" s="256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" customHeight="1" thickBot="1">
      <c r="A210" s="252"/>
      <c r="B210" s="245"/>
      <c r="C210" s="246"/>
      <c r="D210" s="246"/>
      <c r="E210" s="247"/>
      <c r="F210" s="238"/>
      <c r="G210" s="239"/>
      <c r="H210" s="227" t="s">
        <v>205</v>
      </c>
      <c r="I210" s="228"/>
      <c r="J210" s="229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" customHeight="1" thickBot="1">
      <c r="A211" s="252"/>
      <c r="B211" s="248"/>
      <c r="C211" s="249"/>
      <c r="D211" s="249"/>
      <c r="E211" s="250"/>
      <c r="F211" s="238"/>
      <c r="G211" s="239"/>
      <c r="H211" s="227" t="s">
        <v>206</v>
      </c>
      <c r="I211" s="228"/>
      <c r="J211" s="229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>
      <c r="A212" s="252"/>
      <c r="B212" s="230" t="s">
        <v>218</v>
      </c>
      <c r="C212" s="231"/>
      <c r="D212" s="231"/>
      <c r="E212" s="232"/>
      <c r="F212" s="238"/>
      <c r="G212" s="239"/>
      <c r="H212" s="227" t="s">
        <v>167</v>
      </c>
      <c r="I212" s="228"/>
      <c r="J212" s="229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>
      <c r="A213" s="253"/>
      <c r="B213" s="233"/>
      <c r="C213" s="234"/>
      <c r="D213" s="234"/>
      <c r="E213" s="235"/>
      <c r="F213" s="240"/>
      <c r="G213" s="241"/>
      <c r="H213" s="257" t="s">
        <v>181</v>
      </c>
      <c r="I213" s="258"/>
      <c r="J213" s="259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" customHeight="1" thickBot="1">
      <c r="A214" s="251">
        <v>42</v>
      </c>
      <c r="B214" s="242" t="s">
        <v>271</v>
      </c>
      <c r="C214" s="243"/>
      <c r="D214" s="243"/>
      <c r="E214" s="244"/>
      <c r="F214" s="236">
        <f>SUM(K214:K218)</f>
        <v>49</v>
      </c>
      <c r="G214" s="237"/>
      <c r="H214" s="254" t="s">
        <v>198</v>
      </c>
      <c r="I214" s="255"/>
      <c r="J214" s="256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" customHeight="1" thickBot="1">
      <c r="A215" s="252"/>
      <c r="B215" s="245"/>
      <c r="C215" s="246"/>
      <c r="D215" s="246"/>
      <c r="E215" s="247"/>
      <c r="F215" s="238"/>
      <c r="G215" s="239"/>
      <c r="H215" s="227" t="s">
        <v>205</v>
      </c>
      <c r="I215" s="228"/>
      <c r="J215" s="229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" customHeight="1" thickBot="1">
      <c r="A216" s="252"/>
      <c r="B216" s="248"/>
      <c r="C216" s="249"/>
      <c r="D216" s="249"/>
      <c r="E216" s="250"/>
      <c r="F216" s="238"/>
      <c r="G216" s="239"/>
      <c r="H216" s="227" t="s">
        <v>206</v>
      </c>
      <c r="I216" s="228"/>
      <c r="J216" s="229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>
      <c r="A217" s="252"/>
      <c r="B217" s="230" t="s">
        <v>215</v>
      </c>
      <c r="C217" s="231"/>
      <c r="D217" s="231"/>
      <c r="E217" s="232"/>
      <c r="F217" s="238"/>
      <c r="G217" s="239"/>
      <c r="H217" s="227" t="s">
        <v>190</v>
      </c>
      <c r="I217" s="228"/>
      <c r="J217" s="229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>
      <c r="A218" s="253"/>
      <c r="B218" s="233"/>
      <c r="C218" s="234"/>
      <c r="D218" s="234"/>
      <c r="E218" s="235"/>
      <c r="F218" s="240"/>
      <c r="G218" s="241"/>
      <c r="H218" s="257" t="s">
        <v>215</v>
      </c>
      <c r="I218" s="258"/>
      <c r="J218" s="259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" customHeight="1" thickBot="1">
      <c r="A219" s="251">
        <v>43</v>
      </c>
      <c r="B219" s="242" t="s">
        <v>267</v>
      </c>
      <c r="C219" s="243"/>
      <c r="D219" s="243"/>
      <c r="E219" s="244"/>
      <c r="F219" s="236">
        <f>SUM(K219:K223)</f>
        <v>54</v>
      </c>
      <c r="G219" s="237"/>
      <c r="H219" s="254" t="s">
        <v>199</v>
      </c>
      <c r="I219" s="255"/>
      <c r="J219" s="256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" customHeight="1" thickBot="1">
      <c r="A220" s="252"/>
      <c r="B220" s="245"/>
      <c r="C220" s="246"/>
      <c r="D220" s="246"/>
      <c r="E220" s="247"/>
      <c r="F220" s="238"/>
      <c r="G220" s="239"/>
      <c r="H220" s="227" t="s">
        <v>205</v>
      </c>
      <c r="I220" s="228"/>
      <c r="J220" s="229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" customHeight="1" thickBot="1">
      <c r="A221" s="252"/>
      <c r="B221" s="248"/>
      <c r="C221" s="249"/>
      <c r="D221" s="249"/>
      <c r="E221" s="250"/>
      <c r="F221" s="238"/>
      <c r="G221" s="239"/>
      <c r="H221" s="227" t="s">
        <v>206</v>
      </c>
      <c r="I221" s="228"/>
      <c r="J221" s="229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>
      <c r="A222" s="252"/>
      <c r="B222" s="230" t="s">
        <v>182</v>
      </c>
      <c r="C222" s="231"/>
      <c r="D222" s="231"/>
      <c r="E222" s="232"/>
      <c r="F222" s="238"/>
      <c r="G222" s="239"/>
      <c r="H222" s="227" t="s">
        <v>190</v>
      </c>
      <c r="I222" s="228"/>
      <c r="J222" s="229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>
      <c r="A223" s="253"/>
      <c r="B223" s="233"/>
      <c r="C223" s="234"/>
      <c r="D223" s="234"/>
      <c r="E223" s="235"/>
      <c r="F223" s="240"/>
      <c r="G223" s="241"/>
      <c r="H223" s="257" t="s">
        <v>181</v>
      </c>
      <c r="I223" s="258"/>
      <c r="J223" s="259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" customHeight="1" thickBot="1">
      <c r="A224" s="251">
        <v>44</v>
      </c>
      <c r="B224" s="242" t="s">
        <v>320</v>
      </c>
      <c r="C224" s="243"/>
      <c r="D224" s="243"/>
      <c r="E224" s="244"/>
      <c r="F224" s="236">
        <f>SUM(K224:K228)</f>
        <v>57</v>
      </c>
      <c r="G224" s="237"/>
      <c r="H224" s="254" t="s">
        <v>199</v>
      </c>
      <c r="I224" s="255"/>
      <c r="J224" s="256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" customHeight="1" thickBot="1">
      <c r="A225" s="252"/>
      <c r="B225" s="245"/>
      <c r="C225" s="246"/>
      <c r="D225" s="246"/>
      <c r="E225" s="247"/>
      <c r="F225" s="238"/>
      <c r="G225" s="239"/>
      <c r="H225" s="227" t="s">
        <v>163</v>
      </c>
      <c r="I225" s="228"/>
      <c r="J225" s="229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" customHeight="1" thickBot="1">
      <c r="A226" s="252"/>
      <c r="B226" s="248"/>
      <c r="C226" s="249"/>
      <c r="D226" s="249"/>
      <c r="E226" s="250"/>
      <c r="F226" s="238"/>
      <c r="G226" s="239"/>
      <c r="H226" s="227" t="s">
        <v>203</v>
      </c>
      <c r="I226" s="228"/>
      <c r="J226" s="229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>
      <c r="A227" s="252"/>
      <c r="B227" s="230" t="s">
        <v>321</v>
      </c>
      <c r="C227" s="231"/>
      <c r="D227" s="231"/>
      <c r="E227" s="232"/>
      <c r="F227" s="238"/>
      <c r="G227" s="239"/>
      <c r="H227" s="227" t="s">
        <v>210</v>
      </c>
      <c r="I227" s="228"/>
      <c r="J227" s="229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>
      <c r="A228" s="253"/>
      <c r="B228" s="233"/>
      <c r="C228" s="234"/>
      <c r="D228" s="234"/>
      <c r="E228" s="235"/>
      <c r="F228" s="240"/>
      <c r="G228" s="241"/>
      <c r="H228" s="257" t="s">
        <v>187</v>
      </c>
      <c r="I228" s="258"/>
      <c r="J228" s="259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" customHeight="1" thickBot="1">
      <c r="A229" s="251">
        <v>45</v>
      </c>
      <c r="B229" s="242" t="s">
        <v>265</v>
      </c>
      <c r="C229" s="243"/>
      <c r="D229" s="243"/>
      <c r="E229" s="244"/>
      <c r="F229" s="236">
        <f>SUM(K229:K233)</f>
        <v>58</v>
      </c>
      <c r="G229" s="237"/>
      <c r="H229" s="254" t="s">
        <v>199</v>
      </c>
      <c r="I229" s="255"/>
      <c r="J229" s="256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" customHeight="1" thickBot="1">
      <c r="A230" s="252"/>
      <c r="B230" s="245"/>
      <c r="C230" s="246"/>
      <c r="D230" s="246"/>
      <c r="E230" s="247"/>
      <c r="F230" s="238"/>
      <c r="G230" s="239"/>
      <c r="H230" s="227" t="s">
        <v>163</v>
      </c>
      <c r="I230" s="228"/>
      <c r="J230" s="229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" customHeight="1" thickBot="1">
      <c r="A231" s="252"/>
      <c r="B231" s="248"/>
      <c r="C231" s="249"/>
      <c r="D231" s="249"/>
      <c r="E231" s="250"/>
      <c r="F231" s="238"/>
      <c r="G231" s="239"/>
      <c r="H231" s="227" t="s">
        <v>207</v>
      </c>
      <c r="I231" s="228"/>
      <c r="J231" s="229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>
      <c r="A232" s="252"/>
      <c r="B232" s="230" t="s">
        <v>207</v>
      </c>
      <c r="C232" s="231"/>
      <c r="D232" s="231"/>
      <c r="E232" s="232"/>
      <c r="F232" s="238"/>
      <c r="G232" s="239"/>
      <c r="H232" s="227" t="s">
        <v>167</v>
      </c>
      <c r="I232" s="228"/>
      <c r="J232" s="229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>
      <c r="A233" s="253"/>
      <c r="B233" s="233"/>
      <c r="C233" s="234"/>
      <c r="D233" s="234"/>
      <c r="E233" s="235"/>
      <c r="F233" s="240"/>
      <c r="G233" s="241"/>
      <c r="H233" s="257" t="s">
        <v>180</v>
      </c>
      <c r="I233" s="258"/>
      <c r="J233" s="259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" customHeight="1" thickBot="1">
      <c r="A234" s="251">
        <v>46</v>
      </c>
      <c r="B234" s="242" t="s">
        <v>322</v>
      </c>
      <c r="C234" s="243"/>
      <c r="D234" s="243"/>
      <c r="E234" s="244"/>
      <c r="F234" s="236">
        <f>SUM(K234:K238)</f>
        <v>60</v>
      </c>
      <c r="G234" s="237"/>
      <c r="H234" s="254" t="s">
        <v>188</v>
      </c>
      <c r="I234" s="255"/>
      <c r="J234" s="256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" customHeight="1" thickBot="1">
      <c r="A235" s="252"/>
      <c r="B235" s="245"/>
      <c r="C235" s="246"/>
      <c r="D235" s="246"/>
      <c r="E235" s="247"/>
      <c r="F235" s="238"/>
      <c r="G235" s="239"/>
      <c r="H235" s="227" t="s">
        <v>205</v>
      </c>
      <c r="I235" s="228"/>
      <c r="J235" s="229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" customHeight="1" thickBot="1">
      <c r="A236" s="252"/>
      <c r="B236" s="248"/>
      <c r="C236" s="249"/>
      <c r="D236" s="249"/>
      <c r="E236" s="250"/>
      <c r="F236" s="238"/>
      <c r="G236" s="239"/>
      <c r="H236" s="227" t="s">
        <v>213</v>
      </c>
      <c r="I236" s="228"/>
      <c r="J236" s="229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>
      <c r="A237" s="252"/>
      <c r="B237" s="230" t="s">
        <v>323</v>
      </c>
      <c r="C237" s="231"/>
      <c r="D237" s="231"/>
      <c r="E237" s="232"/>
      <c r="F237" s="238"/>
      <c r="G237" s="239"/>
      <c r="H237" s="227" t="s">
        <v>167</v>
      </c>
      <c r="I237" s="228"/>
      <c r="J237" s="229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>
      <c r="A238" s="253"/>
      <c r="B238" s="233"/>
      <c r="C238" s="234"/>
      <c r="D238" s="234"/>
      <c r="E238" s="235"/>
      <c r="F238" s="240"/>
      <c r="G238" s="241"/>
      <c r="H238" s="257" t="s">
        <v>185</v>
      </c>
      <c r="I238" s="258"/>
      <c r="J238" s="259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2" ht="17.1" customHeight="1" thickBot="1">
      <c r="A239" s="251">
        <v>47</v>
      </c>
      <c r="B239" s="242" t="s">
        <v>324</v>
      </c>
      <c r="C239" s="243"/>
      <c r="D239" s="243"/>
      <c r="E239" s="244"/>
      <c r="F239" s="236">
        <f>SUM(K239:K243)</f>
        <v>65</v>
      </c>
      <c r="G239" s="237"/>
      <c r="H239" s="254" t="s">
        <v>186</v>
      </c>
      <c r="I239" s="255"/>
      <c r="J239" s="256"/>
      <c r="K239" s="26">
        <f t="shared" si="6"/>
        <v>12</v>
      </c>
      <c r="L239" s="27" t="s">
        <v>143</v>
      </c>
    </row>
    <row r="240" spans="1:12" ht="17.1" customHeight="1" thickBot="1">
      <c r="A240" s="252"/>
      <c r="B240" s="245"/>
      <c r="C240" s="246"/>
      <c r="D240" s="246"/>
      <c r="E240" s="247"/>
      <c r="F240" s="238"/>
      <c r="G240" s="239"/>
      <c r="H240" s="227" t="s">
        <v>212</v>
      </c>
      <c r="I240" s="228"/>
      <c r="J240" s="229"/>
      <c r="K240" s="26">
        <f t="shared" si="6"/>
        <v>7</v>
      </c>
      <c r="L240" s="28" t="s">
        <v>164</v>
      </c>
    </row>
    <row r="241" spans="1:12" ht="17.1" customHeight="1" thickBot="1">
      <c r="A241" s="252"/>
      <c r="B241" s="248"/>
      <c r="C241" s="249"/>
      <c r="D241" s="249"/>
      <c r="E241" s="250"/>
      <c r="F241" s="238"/>
      <c r="G241" s="239"/>
      <c r="H241" s="227" t="s">
        <v>178</v>
      </c>
      <c r="I241" s="228"/>
      <c r="J241" s="229"/>
      <c r="K241" s="26">
        <f t="shared" si="6"/>
        <v>10</v>
      </c>
      <c r="L241" s="28" t="s">
        <v>166</v>
      </c>
    </row>
    <row r="242" spans="1:12" ht="16.5" thickBot="1">
      <c r="A242" s="252"/>
      <c r="B242" s="230" t="s">
        <v>325</v>
      </c>
      <c r="C242" s="231"/>
      <c r="D242" s="231"/>
      <c r="E242" s="232"/>
      <c r="F242" s="238"/>
      <c r="G242" s="239"/>
      <c r="H242" s="227" t="s">
        <v>167</v>
      </c>
      <c r="I242" s="228"/>
      <c r="J242" s="229"/>
      <c r="K242" s="26">
        <f t="shared" si="6"/>
        <v>4</v>
      </c>
      <c r="L242" s="28" t="s">
        <v>168</v>
      </c>
    </row>
    <row r="243" spans="1:18" ht="16.5" thickBot="1">
      <c r="A243" s="253"/>
      <c r="B243" s="233"/>
      <c r="C243" s="234"/>
      <c r="D243" s="234"/>
      <c r="E243" s="235"/>
      <c r="F243" s="240"/>
      <c r="G243" s="241"/>
      <c r="H243" s="257" t="s">
        <v>180</v>
      </c>
      <c r="I243" s="258"/>
      <c r="J243" s="259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" customHeight="1" thickBot="1">
      <c r="A244" s="251">
        <v>48</v>
      </c>
      <c r="B244" s="242" t="s">
        <v>326</v>
      </c>
      <c r="C244" s="243"/>
      <c r="D244" s="243"/>
      <c r="E244" s="244"/>
      <c r="F244" s="236">
        <f>SUM(K244:K248)</f>
        <v>79</v>
      </c>
      <c r="G244" s="237"/>
      <c r="H244" s="254" t="s">
        <v>218</v>
      </c>
      <c r="I244" s="255"/>
      <c r="J244" s="256"/>
      <c r="K244" s="42">
        <v>31</v>
      </c>
      <c r="L244" s="27" t="s">
        <v>143</v>
      </c>
      <c r="O244" s="30"/>
      <c r="P244" s="31"/>
      <c r="Q244" s="31"/>
      <c r="R244" s="30"/>
    </row>
    <row r="245" spans="1:18" ht="17.1" customHeight="1" thickBot="1">
      <c r="A245" s="252"/>
      <c r="B245" s="245"/>
      <c r="C245" s="246"/>
      <c r="D245" s="246"/>
      <c r="E245" s="247"/>
      <c r="F245" s="238"/>
      <c r="G245" s="239"/>
      <c r="H245" s="227" t="s">
        <v>205</v>
      </c>
      <c r="I245" s="228"/>
      <c r="J245" s="229"/>
      <c r="K245" s="26">
        <f aca="true" t="shared" si="7" ref="K245:K253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" customHeight="1" thickBot="1">
      <c r="A246" s="252"/>
      <c r="B246" s="248"/>
      <c r="C246" s="249"/>
      <c r="D246" s="249"/>
      <c r="E246" s="250"/>
      <c r="F246" s="238"/>
      <c r="G246" s="239"/>
      <c r="H246" s="227" t="s">
        <v>206</v>
      </c>
      <c r="I246" s="228"/>
      <c r="J246" s="229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>
      <c r="A247" s="252"/>
      <c r="B247" s="230" t="s">
        <v>209</v>
      </c>
      <c r="C247" s="231"/>
      <c r="D247" s="231"/>
      <c r="E247" s="232"/>
      <c r="F247" s="238"/>
      <c r="G247" s="239"/>
      <c r="H247" s="227" t="s">
        <v>209</v>
      </c>
      <c r="I247" s="228"/>
      <c r="J247" s="229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>
      <c r="A248" s="253"/>
      <c r="B248" s="233"/>
      <c r="C248" s="234"/>
      <c r="D248" s="234"/>
      <c r="E248" s="235"/>
      <c r="F248" s="240"/>
      <c r="G248" s="241"/>
      <c r="H248" s="257" t="s">
        <v>187</v>
      </c>
      <c r="I248" s="258"/>
      <c r="J248" s="259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>
      <c r="A249" s="251">
        <v>49</v>
      </c>
      <c r="B249" s="242" t="s">
        <v>327</v>
      </c>
      <c r="C249" s="243"/>
      <c r="D249" s="243"/>
      <c r="E249" s="244"/>
      <c r="F249" s="236">
        <f>SUM(K249:K253)</f>
        <v>79</v>
      </c>
      <c r="G249" s="237"/>
      <c r="H249" s="254" t="s">
        <v>176</v>
      </c>
      <c r="I249" s="255"/>
      <c r="J249" s="256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>
      <c r="A250" s="252"/>
      <c r="B250" s="245"/>
      <c r="C250" s="246"/>
      <c r="D250" s="246"/>
      <c r="E250" s="247"/>
      <c r="F250" s="238"/>
      <c r="G250" s="239"/>
      <c r="H250" s="227" t="s">
        <v>177</v>
      </c>
      <c r="I250" s="228"/>
      <c r="J250" s="229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>
      <c r="A251" s="252"/>
      <c r="B251" s="248"/>
      <c r="C251" s="249"/>
      <c r="D251" s="249"/>
      <c r="E251" s="250"/>
      <c r="F251" s="238"/>
      <c r="G251" s="239"/>
      <c r="H251" s="227" t="s">
        <v>206</v>
      </c>
      <c r="I251" s="228"/>
      <c r="J251" s="229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>
      <c r="A252" s="252"/>
      <c r="B252" s="230" t="s">
        <v>176</v>
      </c>
      <c r="C252" s="231"/>
      <c r="D252" s="231"/>
      <c r="E252" s="232"/>
      <c r="F252" s="238"/>
      <c r="G252" s="239"/>
      <c r="H252" s="227" t="s">
        <v>167</v>
      </c>
      <c r="I252" s="228"/>
      <c r="J252" s="229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>
      <c r="A253" s="253"/>
      <c r="B253" s="233"/>
      <c r="C253" s="234"/>
      <c r="D253" s="234"/>
      <c r="E253" s="235"/>
      <c r="F253" s="240"/>
      <c r="G253" s="241"/>
      <c r="H253" s="257" t="s">
        <v>169</v>
      </c>
      <c r="I253" s="258"/>
      <c r="J253" s="259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2" ht="16.5" thickBot="1">
      <c r="A254" s="251">
        <v>50</v>
      </c>
      <c r="B254" s="242" t="s">
        <v>328</v>
      </c>
      <c r="C254" s="243"/>
      <c r="D254" s="243"/>
      <c r="E254" s="244"/>
      <c r="F254" s="236">
        <f>SUM(K254:K258)</f>
        <v>84</v>
      </c>
      <c r="G254" s="237"/>
      <c r="H254" s="254" t="s">
        <v>162</v>
      </c>
      <c r="I254" s="255"/>
      <c r="J254" s="256"/>
      <c r="K254" s="26">
        <f>INDEX(P14:Q80,MATCH(H254,P14:P80,0),2)</f>
        <v>1</v>
      </c>
      <c r="L254" s="27" t="s">
        <v>143</v>
      </c>
    </row>
    <row r="255" spans="1:12" ht="16.5" thickBot="1">
      <c r="A255" s="252"/>
      <c r="B255" s="245"/>
      <c r="C255" s="246"/>
      <c r="D255" s="246"/>
      <c r="E255" s="247"/>
      <c r="F255" s="238"/>
      <c r="G255" s="239"/>
      <c r="H255" s="267" t="s">
        <v>177</v>
      </c>
      <c r="I255" s="267"/>
      <c r="J255" s="267"/>
      <c r="K255" s="26">
        <f>INDEX(P15:Q81,MATCH(H255,P15:P81,0),2)</f>
        <v>52</v>
      </c>
      <c r="L255" s="28" t="s">
        <v>164</v>
      </c>
    </row>
    <row r="256" spans="1:12" ht="16.5" thickBot="1">
      <c r="A256" s="252"/>
      <c r="B256" s="248"/>
      <c r="C256" s="249"/>
      <c r="D256" s="249"/>
      <c r="E256" s="250"/>
      <c r="F256" s="238"/>
      <c r="G256" s="239"/>
      <c r="H256" s="267" t="s">
        <v>179</v>
      </c>
      <c r="I256" s="267"/>
      <c r="J256" s="267"/>
      <c r="K256" s="26">
        <f>INDEX(P16:Q82,MATCH(H256,P16:P82,0),2)</f>
        <v>6</v>
      </c>
      <c r="L256" s="28" t="s">
        <v>166</v>
      </c>
    </row>
    <row r="257" spans="1:12" ht="16.5" thickBot="1">
      <c r="A257" s="252"/>
      <c r="B257" s="230" t="s">
        <v>179</v>
      </c>
      <c r="C257" s="231"/>
      <c r="D257" s="231"/>
      <c r="E257" s="232"/>
      <c r="F257" s="238"/>
      <c r="G257" s="239"/>
      <c r="H257" s="267" t="s">
        <v>167</v>
      </c>
      <c r="I257" s="267"/>
      <c r="J257" s="267"/>
      <c r="K257" s="26">
        <f>INDEX(P17:Q83,MATCH(H257,P17:P83,0),2)</f>
        <v>4</v>
      </c>
      <c r="L257" s="28" t="s">
        <v>168</v>
      </c>
    </row>
    <row r="258" spans="1:12" ht="16.5" thickBot="1">
      <c r="A258" s="253"/>
      <c r="B258" s="233"/>
      <c r="C258" s="234"/>
      <c r="D258" s="234"/>
      <c r="E258" s="235"/>
      <c r="F258" s="240"/>
      <c r="G258" s="241"/>
      <c r="H258" s="266" t="s">
        <v>181</v>
      </c>
      <c r="I258" s="266"/>
      <c r="J258" s="266"/>
      <c r="K258" s="41">
        <f>INDEX(P18:Q109,MATCH(H258,P18:P109,0),2)</f>
        <v>21</v>
      </c>
      <c r="L258" s="29" t="s">
        <v>170</v>
      </c>
    </row>
  </sheetData>
  <mergeCells count="452"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5" bestFit="1" customWidth="1"/>
    <col min="2" max="2" width="5.625" style="25" bestFit="1" customWidth="1"/>
    <col min="3" max="3" width="29.125" style="25" bestFit="1" customWidth="1"/>
    <col min="4" max="4" width="34.00390625" style="25" customWidth="1"/>
    <col min="5" max="5" width="8.5039062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 customWidth="1"/>
  </cols>
  <sheetData>
    <row r="1" spans="1:39" s="2" customFormat="1" ht="15.75" customHeight="1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6.5" thickBot="1"/>
    <row r="7" spans="1:17" ht="18.95" customHeight="1">
      <c r="A7" s="219" t="s">
        <v>225</v>
      </c>
      <c r="B7" s="219" t="s">
        <v>226</v>
      </c>
      <c r="C7" s="219" t="s">
        <v>157</v>
      </c>
      <c r="D7" s="219" t="s">
        <v>219</v>
      </c>
      <c r="E7" s="219" t="s">
        <v>227</v>
      </c>
      <c r="F7" s="71" t="s">
        <v>349</v>
      </c>
      <c r="G7" s="219" t="s">
        <v>37</v>
      </c>
      <c r="H7" s="219" t="s">
        <v>39</v>
      </c>
      <c r="I7" s="219" t="s">
        <v>40</v>
      </c>
      <c r="J7" s="219" t="s">
        <v>42</v>
      </c>
      <c r="K7" s="219" t="s">
        <v>44</v>
      </c>
      <c r="L7" s="219" t="s">
        <v>45</v>
      </c>
      <c r="M7" s="219" t="s">
        <v>46</v>
      </c>
      <c r="N7" s="219" t="s">
        <v>47</v>
      </c>
      <c r="O7" s="219" t="s">
        <v>48</v>
      </c>
      <c r="P7" s="219" t="s">
        <v>49</v>
      </c>
      <c r="Q7" s="219" t="s">
        <v>50</v>
      </c>
    </row>
    <row r="8" spans="1:17" ht="21.95" customHeight="1" thickBot="1">
      <c r="A8" s="220"/>
      <c r="B8" s="220"/>
      <c r="C8" s="220"/>
      <c r="D8" s="220"/>
      <c r="E8" s="220"/>
      <c r="F8" s="72" t="s">
        <v>350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9" spans="1:17" ht="21.95" customHeight="1">
      <c r="A9" s="55" t="s">
        <v>222</v>
      </c>
      <c r="B9" s="56">
        <v>1</v>
      </c>
      <c r="C9" s="66" t="s">
        <v>273</v>
      </c>
      <c r="D9" s="67" t="s">
        <v>196</v>
      </c>
      <c r="E9" s="70">
        <f aca="true" t="shared" si="0" ref="E9:E40">SUM(G9:Q9)-F9</f>
        <v>-145</v>
      </c>
      <c r="F9" s="73">
        <f aca="true" t="shared" si="1" ref="F9:F40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17" ht="21.95" customHeight="1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17" ht="21.95" customHeight="1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17" ht="21.95" customHeight="1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17" ht="21.95" customHeight="1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17" ht="21.95" customHeight="1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17" ht="21.95" customHeight="1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17" ht="21.95" customHeight="1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>
      <c r="A41" s="61"/>
      <c r="B41" s="60">
        <v>33</v>
      </c>
      <c r="C41" s="53" t="s">
        <v>279</v>
      </c>
      <c r="D41" s="54" t="s">
        <v>262</v>
      </c>
      <c r="E41" s="70">
        <f aca="true" t="shared" si="2" ref="E41:E63">SUM(G41:Q41)-F41</f>
        <v>-3</v>
      </c>
      <c r="F41" s="73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>
      <c r="A60" s="61"/>
      <c r="B60" s="60">
        <v>52</v>
      </c>
      <c r="C60" s="53" t="s">
        <v>391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mergeCells count="16"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G7:G8"/>
    <mergeCell ref="E7:E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utente</cp:lastModifiedBy>
  <cp:lastPrinted>2017-10-03T22:02:26Z</cp:lastPrinted>
  <dcterms:created xsi:type="dcterms:W3CDTF">2017-02-21T23:01:30Z</dcterms:created>
  <dcterms:modified xsi:type="dcterms:W3CDTF">2018-05-23T10:40:40Z</dcterms:modified>
  <cp:category/>
  <cp:version/>
  <cp:contentType/>
  <cp:contentStatus/>
</cp:coreProperties>
</file>