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827"/>
  <workbookPr/>
  <bookViews>
    <workbookView xWindow="0" yWindow="0" windowWidth="15345" windowHeight="445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<sst xmlns="http://schemas.openxmlformats.org/spreadsheetml/2006/main" count="2029" uniqueCount="407">
  <si>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</si>
  <si>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</si>
  <si>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</si>
  <si>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</si>
  <si>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</si>
  <si>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</si>
  <si>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</si>
  <si>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</si>
  <si>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</si>
  <si>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</si>
  <si>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</si>
  <si>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</si>
  <si>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</si>
  <si>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</si>
  <si>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</si>
  <si>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</si>
  <si>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</si>
  <si>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</si>
  <si>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</si>
  <si>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</si>
  <si>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</si>
  <si>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</si>
  <si>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</si>
  <si>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</si>
  <si>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</si>
  <si>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</si>
  <si>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</si>
  <si>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</si>
  <si>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</si>
  <si>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</si>
  <si>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</si>
  <si>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</si>
  <si>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</si>
  <si>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</si>
  <si>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</si>
  <si>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</si>
  <si>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</si>
  <si>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</si>
  <si>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</si>
  <si>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</si>
  <si>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</si>
  <si>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</si>
  <si>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</si>
  <si>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</si>
  <si>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</si>
  <si>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</si>
  <si>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</si>
  <si>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</si>
  <si>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</si>
  <si>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</si>
  <si>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</si>
  <si>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</si>
  <si>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</si>
  <si>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</si>
  <si>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</si>
  <si>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</si>
  <si>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</si>
  <si>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</si>
  <si>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</si>
  <si>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</si>
  <si>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</si>
  <si>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</si>
  <si>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</si>
  <si>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</si>
  <si>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</si>
  <si>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</si>
  <si>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</si>
  <si>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</si>
  <si>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</si>
  <si>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</si>
  <si>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</si>
  <si>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</si>
  <si>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</si>
  <si>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</si>
  <si>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</si>
  <si>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</si>
  <si>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</si>
  <si>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</si>
  <si>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</si>
  <si>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</si>
  <si>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</si>
  <si>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</si>
  <si>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</si>
  <si>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</si>
  <si>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</si>
  <si>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</si>
  <si>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</si>
  <si>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</si>
  <si>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</si>
  <si>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</si>
  <si>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</si>
  <si>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</si>
  <si>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</si>
  <si>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</si>
  <si>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</si>
  <si>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</si>
  <si>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</si>
  <si>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</si>
  <si>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</si>
  <si>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</si>
  <si>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</si>
  <si>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</si>
  <si>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</si>
  <si>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</si>
  <si>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</si>
  <si>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</si>
  <si>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</si>
  <si>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</si>
  <si>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</si>
  <si>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</si>
  <si>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</si>
  <si>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</si>
  <si>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</si>
  <si>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</si>
  <si>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</si>
  <si>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</si>
  <si>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</si>
  <si>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</si>
  <si>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</si>
  <si>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</si>
  <si>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</si>
  <si>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</si>
  <si>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</si>
  <si>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</si>
  <si>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</si>
  <si>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</si>
  <si>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</si>
  <si>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</si>
  <si>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</si>
  <si>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</si>
  <si>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</si>
  <si>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</si>
  <si>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</si>
  <si>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</si>
  <si>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</si>
  <si>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</si>
  <si>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</si>
  <si>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</si>
  <si>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</si>
  <si>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</si>
  <si>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</si>
  <si>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</si>
  <si>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</si>
  <si>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</si>
  <si>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</si>
  <si>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</si>
  <si>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</si>
  <si>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</si>
  <si>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</si>
  <si>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</si>
  <si>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</si>
  <si>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</si>
  <si>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</si>
  <si>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</si>
  <si>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</si>
  <si>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</si>
  <si>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</si>
  <si>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</si>
  <si>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</si>
  <si>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</si>
  <si>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</si>
  <si>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</si>
  <si>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</si>
  <si>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</si>
  <si>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</si>
  <si>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</si>
  <si>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</si>
  <si>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</si>
  <si>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</si>
  <si>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</si>
  <si>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</si>
  <si>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</si>
  <si>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</si>
  <si>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</si>
  <si>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</si>
  <si>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</si>
  <si>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</si>
  <si>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</si>
  <si>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</si>
  <si>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</si>
  <si>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</si>
  <si>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</si>
  <si>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</si>
  <si>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</si>
  <si>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</si>
  <si>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</si>
  <si>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</si>
  <si>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</si>
  <si>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</si>
  <si>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</si>
  <si>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</si>
  <si>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</si>
  <si>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</si>
  <si>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</si>
  <si>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</si>
  <si>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</si>
  <si>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</si>
  <si>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</si>
  <si>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</si>
  <si>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</si>
  <si>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</si>
  <si>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</si>
  <si>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</si>
  <si>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</si>
  <si>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</si>
  <si>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</si>
  <si>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</si>
  <si>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</si>
  <si>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</si>
  <si>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</si>
  <si>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</si>
  <si>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</si>
  <si>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</si>
  <si>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</si>
  <si>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</si>
  <si>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</si>
  <si>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</si>
  <si>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</si>
  <si>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</si>
  <si>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</si>
  <si>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</si>
  <si>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</si>
  <si>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</si>
  <si>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</si>
  <si>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</si>
  <si>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</si>
  <si>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</si>
  <si>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</si>
  <si>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</si>
  <si>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</si>
  <si>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</si>
  <si>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</si>
  <si>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</si>
  <si>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</si>
  <si>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</si>
  <si>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</si>
  <si>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</si>
  <si>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</si>
  <si>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</si>
  <si>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</si>
  <si>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</si>
  <si>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</si>
  <si>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</si>
  <si>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</si>
  <si>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</si>
  <si>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</si>
  <si>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</si>
  <si>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</si>
  <si>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</si>
  <si>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</si>
  <si>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</si>
  <si>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</si>
  <si>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</si>
  <si>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</si>
  <si>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</si>
  <si>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</si>
  <si>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</si>
  <si>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</si>
  <si>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</si>
  <si>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</si>
  <si>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</si>
  <si>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</si>
  <si>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</si>
  <si>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</si>
  <si>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</si>
  <si>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</si>
  <si>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</si>
  <si>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</si>
  <si>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</si>
  <si>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</si>
  <si>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</si>
  <si>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</si>
  <si>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</si>
  <si>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</si>
  <si>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</si>
  <si>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</si>
  <si>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</si>
  <si>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</si>
  <si>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</si>
  <si>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</si>
  <si>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</si>
  <si>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</si>
  <si>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</si>
  <si>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</si>
  <si>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</si>
  <si>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</si>
  <si>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</si>
  <si>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</si>
  <si>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</si>
  <si>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</si>
  <si>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</si>
  <si>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</si>
  <si>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</si>
  <si>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</si>
  <si>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</si>
  <si>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</si>
  <si>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</si>
  <si>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</si>
  <si>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</si>
  <si>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</si>
  <si>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</si>
  <si>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</si>
  <si>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</si>
  <si>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</si>
  <si>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</si>
  <si>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</si>
  <si>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</si>
  <si>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</si>
  <si>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</si>
  <si>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</si>
  <si>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</si>
  <si>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</si>
  <si>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</si>
  <si>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</si>
  <si>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</si>
  <si>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</si>
  <si>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</si>
  <si>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</si>
  <si>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</si>
  <si>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</si>
  <si>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</si>
  <si>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</si>
  <si>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</si>
  <si>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</si>
  <si>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</si>
  <si>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</si>
  <si>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</si>
  <si>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</si>
  <si>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</si>
  <si>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</si>
  <si>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</si>
  <si>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</si>
  <si>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</si>
  <si>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</si>
  <si>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</si>
  <si>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</si>
  <si>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</si>
  <si>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</si>
  <si>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</si>
  <si>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</si>
  <si>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</si>
  <si>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</si>
  <si>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</si>
  <si>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</si>
  <si>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</si>
  <si>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</si>
  <si>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</si>
  <si>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</si>
  <si>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</si>
  <si>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</si>
  <si>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</si>
  <si>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</si>
  <si>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</si>
  <si>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</si>
  <si>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</si>
  <si>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</si>
  <si>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</si>
  <si>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</si>
  <si>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</si>
  <si>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</si>
  <si>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</si>
  <si>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</si>
  <si>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</si>
  <si>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</si>
  <si>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</si>
  <si>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</si>
  <si>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</si>
  <si>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</si>
  <si>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</si>
  <si>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</si>
  <si>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</si>
  <si>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</si>
  <si>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</si>
  <si>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</si>
  <si>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</si>
  <si>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</si>
  <si>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</si>
  <si>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</si>
  <si>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</si>
  <si>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</si>
  <si>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</si>
  <si>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</si>
  <si>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</si>
  <si>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</si>
  <si>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</si>
  <si>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</si>
  <si>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</si>
  <si>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</si>
  <si>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DELLA BARTOLA</t>
  </si>
  <si>
    <t>CORRADI</t>
  </si>
  <si>
    <t>PUTTEAM</t>
  </si>
  <si>
    <t>MELILLO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</si>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</sst>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6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27" xfId="0" applyFont="1" applyBorder="1" applyProtection="1">
      <protection/>
    </xf>
    <xf numFmtId="0" fontId="6" fillId="21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Protection="1">
      <protection/>
    </xf>
    <xf numFmtId="0" fontId="5" fillId="0" borderId="30" xfId="0" applyFont="1" applyBorder="1" applyProtection="1">
      <protection/>
    </xf>
    <xf numFmtId="0" fontId="6" fillId="22" borderId="28" xfId="0" applyFont="1" applyFill="1" applyBorder="1" applyAlignment="1" applyProtection="1">
      <alignment horizontal="center" vertical="center"/>
      <protection/>
    </xf>
    <xf numFmtId="0" fontId="5" fillId="18" borderId="29" xfId="0" applyFont="1" applyFill="1" applyBorder="1" applyProtection="1">
      <protection/>
    </xf>
    <xf numFmtId="0" fontId="5" fillId="18" borderId="30" xfId="0" applyFont="1" applyFill="1" applyBorder="1" applyProtection="1">
      <protection/>
    </xf>
    <xf numFmtId="0" fontId="6" fillId="23" borderId="28" xfId="0" applyFont="1" applyFill="1" applyBorder="1" applyAlignment="1" applyProtection="1">
      <alignment horizontal="center" vertical="center"/>
      <protection/>
    </xf>
    <xf numFmtId="0" fontId="6" fillId="24" borderId="28" xfId="0" applyFont="1" applyFill="1" applyBorder="1" applyAlignment="1" applyProtection="1">
      <alignment horizontal="center" vertical="center"/>
      <protection/>
    </xf>
    <xf numFmtId="0" fontId="13" fillId="25" borderId="31" xfId="0" applyFont="1" applyFill="1" applyBorder="1" applyAlignment="1" applyProtection="1">
      <alignment horizontal="center" vertical="center"/>
      <protection/>
    </xf>
    <xf numFmtId="0" fontId="5" fillId="7" borderId="32" xfId="0" applyFont="1" applyFill="1" applyBorder="1" applyProtection="1">
      <protection/>
    </xf>
    <xf numFmtId="0" fontId="5" fillId="7" borderId="33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Protection="1">
      <protection/>
    </xf>
    <xf numFmtId="0" fontId="6" fillId="26" borderId="28" xfId="0" applyFont="1" applyFill="1" applyBorder="1" applyAlignment="1" applyProtection="1">
      <alignment horizontal="center" vertical="center"/>
      <protection/>
    </xf>
    <xf numFmtId="0" fontId="6" fillId="27" borderId="28" xfId="0" applyFont="1" applyFill="1" applyBorder="1" applyAlignment="1" applyProtection="1">
      <alignment horizontal="center" vertical="center"/>
      <protection/>
    </xf>
    <xf numFmtId="0" fontId="6" fillId="27" borderId="29" xfId="0" applyFont="1" applyFill="1" applyBorder="1" applyAlignment="1" applyProtection="1">
      <alignment horizontal="center" vertical="center"/>
      <protection/>
    </xf>
    <xf numFmtId="0" fontId="13" fillId="24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Protection="1">
      <protection/>
    </xf>
    <xf numFmtId="0" fontId="5" fillId="0" borderId="33" xfId="0" applyFont="1" applyBorder="1" applyProtection="1">
      <protection/>
    </xf>
    <xf numFmtId="0" fontId="5" fillId="0" borderId="3" xfId="0" applyFont="1" applyBorder="1" applyProtection="1">
      <protection/>
    </xf>
    <xf numFmtId="0" fontId="5" fillId="0" borderId="2" xfId="0" applyFont="1" applyBorder="1" applyProtection="1">
      <protection locked="0"/>
    </xf>
    <xf numFmtId="0" fontId="13" fillId="23" borderId="31" xfId="0" applyFont="1" applyFill="1" applyBorder="1" applyAlignment="1" applyProtection="1">
      <alignment horizontal="center" vertical="center"/>
      <protection/>
    </xf>
    <xf numFmtId="0" fontId="13" fillId="22" borderId="31" xfId="0" applyFont="1" applyFill="1" applyBorder="1" applyAlignment="1" applyProtection="1">
      <alignment horizontal="center" vertical="center"/>
      <protection/>
    </xf>
    <xf numFmtId="0" fontId="5" fillId="18" borderId="32" xfId="0" applyFont="1" applyFill="1" applyBorder="1" applyProtection="1">
      <protection/>
    </xf>
    <xf numFmtId="0" fontId="5" fillId="18" borderId="33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13" fillId="27" borderId="31" xfId="0" applyFont="1" applyFill="1" applyBorder="1" applyAlignment="1" applyProtection="1">
      <alignment horizontal="center" vertical="center"/>
      <protection/>
    </xf>
    <xf numFmtId="0" fontId="36" fillId="28" borderId="36" xfId="0" applyFont="1" applyFill="1" applyBorder="1" applyAlignment="1" applyProtection="1">
      <alignment horizontal="center" vertical="center"/>
      <protection/>
    </xf>
    <xf numFmtId="0" fontId="36" fillId="28" borderId="37" xfId="0" applyFont="1" applyFill="1" applyBorder="1" applyAlignment="1" applyProtection="1">
      <alignment horizontal="center" vertical="center"/>
      <protection/>
    </xf>
    <xf numFmtId="0" fontId="36" fillId="28" borderId="38" xfId="0" applyFont="1" applyFill="1" applyBorder="1" applyAlignment="1" applyProtection="1">
      <alignment horizontal="center" vertical="center"/>
      <protection/>
    </xf>
    <xf numFmtId="0" fontId="36" fillId="28" borderId="39" xfId="0" applyFont="1" applyFill="1" applyBorder="1" applyAlignment="1" applyProtection="1">
      <alignment horizontal="center" vertical="center"/>
      <protection/>
    </xf>
    <xf numFmtId="0" fontId="13" fillId="21" borderId="31" xfId="0" applyFont="1" applyFill="1" applyBorder="1" applyAlignment="1" applyProtection="1">
      <alignment horizontal="center" vertical="center"/>
      <protection/>
    </xf>
    <xf numFmtId="0" fontId="13" fillId="26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17" fillId="29" borderId="36" xfId="0" applyFont="1" applyFill="1" applyBorder="1" applyAlignment="1" applyProtection="1">
      <alignment horizontal="center" vertical="center"/>
      <protection/>
    </xf>
    <xf numFmtId="0" fontId="17" fillId="29" borderId="37" xfId="0" applyFont="1" applyFill="1" applyBorder="1" applyAlignment="1" applyProtection="1">
      <alignment horizontal="center" vertical="center"/>
      <protection/>
    </xf>
    <xf numFmtId="0" fontId="17" fillId="29" borderId="38" xfId="0" applyFont="1" applyFill="1" applyBorder="1" applyAlignment="1" applyProtection="1">
      <alignment horizontal="center" vertical="center"/>
      <protection/>
    </xf>
    <xf numFmtId="0" fontId="17" fillId="29" borderId="39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21" fillId="16" borderId="36" xfId="28" applyFont="1" applyFill="1" applyBorder="1" applyAlignment="1" applyProtection="1">
      <alignment horizontal="center" vertical="center"/>
      <protection/>
    </xf>
    <xf numFmtId="0" fontId="21" fillId="16" borderId="40" xfId="28" applyFont="1" applyFill="1" applyBorder="1" applyAlignment="1" applyProtection="1">
      <alignment horizontal="center" vertical="center"/>
      <protection/>
    </xf>
    <xf numFmtId="0" fontId="21" fillId="16" borderId="41" xfId="28" applyFont="1" applyFill="1" applyBorder="1" applyAlignment="1" applyProtection="1">
      <alignment horizontal="center" vertical="center"/>
      <protection/>
    </xf>
    <xf numFmtId="0" fontId="21" fillId="16" borderId="42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43" xfId="28" applyFont="1" applyFill="1" applyBorder="1" applyAlignment="1" applyProtection="1">
      <alignment horizontal="center" vertical="center"/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5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" fillId="0" borderId="47" xfId="28" applyBorder="1" applyAlignment="1" applyProtection="1">
      <alignment horizontal="center" vertical="center"/>
      <protection/>
    </xf>
    <xf numFmtId="0" fontId="2" fillId="0" borderId="41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43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30" borderId="48" xfId="0" applyFont="1" applyFill="1" applyBorder="1" applyAlignment="1" applyProtection="1">
      <alignment horizontal="center" vertical="center"/>
      <protection/>
    </xf>
    <xf numFmtId="0" fontId="5" fillId="0" borderId="49" xfId="0" applyFont="1" applyBorder="1" applyProtection="1">
      <protection/>
    </xf>
    <xf numFmtId="0" fontId="5" fillId="0" borderId="50" xfId="0" applyFont="1" applyBorder="1" applyProtection="1">
      <protection/>
    </xf>
    <xf numFmtId="0" fontId="12" fillId="31" borderId="51" xfId="0" applyFont="1" applyFill="1" applyBorder="1" applyAlignment="1" applyProtection="1">
      <alignment horizontal="left" vertical="center"/>
      <protection/>
    </xf>
    <xf numFmtId="0" fontId="5" fillId="0" borderId="52" xfId="0" applyFont="1" applyBorder="1" applyProtection="1">
      <protection/>
    </xf>
    <xf numFmtId="0" fontId="12" fillId="31" borderId="53" xfId="0" applyFont="1" applyFill="1" applyBorder="1" applyAlignment="1" applyProtection="1">
      <alignment horizontal="left" vertical="center"/>
      <protection/>
    </xf>
    <xf numFmtId="0" fontId="2" fillId="20" borderId="54" xfId="28" applyFill="1" applyBorder="1" applyAlignment="1" applyProtection="1">
      <alignment horizontal="center" vertical="center"/>
      <protection/>
    </xf>
    <xf numFmtId="0" fontId="2" fillId="20" borderId="55" xfId="28" applyFill="1" applyBorder="1" applyAlignment="1" applyProtection="1">
      <alignment horizontal="center" vertical="center"/>
      <protection/>
    </xf>
    <xf numFmtId="0" fontId="2" fillId="20" borderId="56" xfId="28" applyFill="1" applyBorder="1" applyAlignment="1" applyProtection="1">
      <alignment horizontal="center" vertical="center"/>
      <protection/>
    </xf>
    <xf numFmtId="0" fontId="12" fillId="31" borderId="57" xfId="0" applyFont="1" applyFill="1" applyBorder="1" applyAlignment="1" applyProtection="1">
      <alignment horizontal="left" vertical="center"/>
      <protection/>
    </xf>
    <xf numFmtId="0" fontId="5" fillId="0" borderId="58" xfId="0" applyFont="1" applyBorder="1" applyProtection="1">
      <protection/>
    </xf>
    <xf numFmtId="0" fontId="5" fillId="0" borderId="59" xfId="0" applyFont="1" applyBorder="1" applyProtection="1">
      <protection/>
    </xf>
    <xf numFmtId="0" fontId="14" fillId="32" borderId="60" xfId="0" applyFont="1" applyFill="1" applyBorder="1" applyAlignment="1" applyProtection="1">
      <alignment horizontal="right" vertical="center"/>
      <protection/>
    </xf>
    <xf numFmtId="0" fontId="5" fillId="0" borderId="61" xfId="0" applyFont="1" applyBorder="1" applyProtection="1">
      <protection/>
    </xf>
    <xf numFmtId="0" fontId="5" fillId="0" borderId="62" xfId="0" applyFont="1" applyBorder="1" applyProtection="1">
      <protection/>
    </xf>
    <xf numFmtId="0" fontId="5" fillId="0" borderId="63" xfId="0" applyFont="1" applyBorder="1" applyProtection="1">
      <protection/>
    </xf>
    <xf numFmtId="0" fontId="21" fillId="16" borderId="40" xfId="28" applyFont="1" applyFill="1" applyBorder="1" applyAlignment="1" applyProtection="1">
      <alignment horizontal="center" vertical="center"/>
      <protection/>
    </xf>
    <xf numFmtId="0" fontId="21" fillId="16" borderId="42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6" xfId="28" applyBorder="1" applyAlignment="1" applyProtection="1">
      <alignment horizontal="center" vertical="center"/>
      <protection/>
    </xf>
    <xf numFmtId="0" fontId="2" fillId="0" borderId="37" xfId="28" applyBorder="1" applyAlignment="1" applyProtection="1">
      <alignment horizontal="center" vertical="center"/>
      <protection/>
    </xf>
    <xf numFmtId="0" fontId="2" fillId="0" borderId="42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38" xfId="28" applyBorder="1" applyAlignment="1" applyProtection="1">
      <alignment horizontal="center" vertic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20" borderId="36" xfId="28" applyFill="1" applyBorder="1" applyAlignment="1" applyProtection="1">
      <alignment horizontal="center" vertical="center"/>
      <protection/>
    </xf>
    <xf numFmtId="0" fontId="2" fillId="20" borderId="40" xfId="28" applyFill="1" applyBorder="1" applyAlignment="1" applyProtection="1">
      <alignment horizontal="center" vertical="center"/>
      <protection/>
    </xf>
    <xf numFmtId="0" fontId="2" fillId="20" borderId="37" xfId="28" applyFill="1" applyBorder="1" applyAlignment="1" applyProtection="1">
      <alignment horizontal="center" vertical="center"/>
      <protection/>
    </xf>
    <xf numFmtId="0" fontId="2" fillId="20" borderId="42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38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39" xfId="28" applyFill="1" applyBorder="1" applyAlignment="1" applyProtection="1">
      <alignment horizontal="center" vertic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36" xfId="20" applyFont="1" applyFill="1" applyBorder="1" applyAlignment="1">
      <alignment horizontal="center" vertical="center"/>
      <protection/>
    </xf>
    <xf numFmtId="0" fontId="25" fillId="17" borderId="40" xfId="20" applyFont="1" applyFill="1" applyBorder="1" applyAlignment="1">
      <alignment horizontal="center" vertical="center"/>
      <protection/>
    </xf>
    <xf numFmtId="0" fontId="25" fillId="17" borderId="37" xfId="20" applyFont="1" applyFill="1" applyBorder="1" applyAlignment="1">
      <alignment horizontal="center" vertical="center"/>
      <protection/>
    </xf>
    <xf numFmtId="0" fontId="25" fillId="17" borderId="38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39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0" borderId="54" xfId="20" applyFont="1" applyFill="1" applyBorder="1" applyAlignment="1">
      <alignment horizontal="center" vertical="center"/>
      <protection/>
    </xf>
    <xf numFmtId="0" fontId="2" fillId="20" borderId="55" xfId="20" applyFill="1" applyBorder="1" applyAlignment="1">
      <alignment horizontal="center" vertical="center"/>
      <protection/>
    </xf>
    <xf numFmtId="0" fontId="2" fillId="20" borderId="56" xfId="20" applyFill="1" applyBorder="1" applyAlignment="1">
      <alignment horizontal="center" vertical="center"/>
      <protection/>
    </xf>
    <xf numFmtId="0" fontId="2" fillId="20" borderId="38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6" xfId="20" applyFill="1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41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43" xfId="20" applyBorder="1" applyAlignment="1">
      <alignment horizontal="center" vertical="center"/>
      <protection/>
    </xf>
    <xf numFmtId="0" fontId="2" fillId="0" borderId="67" xfId="20" applyBorder="1" applyAlignment="1">
      <alignment horizontal="center" vertical="center"/>
      <protection/>
    </xf>
    <xf numFmtId="0" fontId="2" fillId="0" borderId="66" xfId="20" applyBorder="1" applyAlignment="1">
      <alignment horizontal="center" vertical="center"/>
      <protection/>
    </xf>
    <xf numFmtId="0" fontId="21" fillId="16" borderId="36" xfId="20" applyFont="1" applyFill="1" applyBorder="1" applyAlignment="1">
      <alignment horizontal="center" vertical="center"/>
      <protection/>
    </xf>
    <xf numFmtId="0" fontId="21" fillId="16" borderId="40" xfId="20" applyFont="1" applyFill="1" applyBorder="1" applyAlignment="1">
      <alignment horizontal="center" vertical="center"/>
      <protection/>
    </xf>
    <xf numFmtId="0" fontId="21" fillId="16" borderId="41" xfId="20" applyFont="1" applyFill="1" applyBorder="1" applyAlignment="1">
      <alignment horizontal="center" vertical="center"/>
      <protection/>
    </xf>
    <xf numFmtId="0" fontId="21" fillId="16" borderId="42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43" xfId="20" applyFont="1" applyFill="1" applyBorder="1" applyAlignment="1">
      <alignment horizontal="center" vertical="center"/>
      <protection/>
    </xf>
    <xf numFmtId="0" fontId="21" fillId="16" borderId="44" xfId="20" applyFont="1" applyFill="1" applyBorder="1" applyAlignment="1">
      <alignment horizontal="center" vertical="center"/>
      <protection/>
    </xf>
    <xf numFmtId="0" fontId="21" fillId="16" borderId="45" xfId="20" applyFont="1" applyFill="1" applyBorder="1" applyAlignment="1">
      <alignment horizontal="center" vertical="center"/>
      <protection/>
    </xf>
    <xf numFmtId="0" fontId="21" fillId="16" borderId="46" xfId="20" applyFont="1" applyFill="1" applyBorder="1" applyAlignment="1">
      <alignment horizontal="center" vertic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8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" fillId="0" borderId="69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100" t="s">
        <v>396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5" t="str">
        <f>UPPER(B23)</f>
        <v/>
      </c>
      <c r="Q8" s="166"/>
      <c r="R8" s="166"/>
      <c r="S8" s="167"/>
      <c r="T8" s="174">
        <f>SUM(Y8:Y11)</f>
        <v>0</v>
      </c>
      <c r="U8" s="175"/>
      <c r="V8" s="178" t="str">
        <f>D31</f>
        <v>GORI GIANFRANCO</v>
      </c>
      <c r="W8" s="179"/>
      <c r="X8" s="179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68"/>
      <c r="Q9" s="169"/>
      <c r="R9" s="169"/>
      <c r="S9" s="170"/>
      <c r="T9" s="176"/>
      <c r="U9" s="177"/>
      <c r="V9" s="180" t="str">
        <f>D33</f>
        <v>SAMPIERI CARLO</v>
      </c>
      <c r="W9" s="181"/>
      <c r="X9" s="181"/>
      <c r="Y9" s="82"/>
      <c r="Z9" s="85" t="s">
        <v>164</v>
      </c>
    </row>
    <row r="10" spans="1:26" ht="15.75" customHeight="1" thickBot="1">
      <c r="A10" s="81"/>
      <c r="B10" s="182" t="s">
        <v>148</v>
      </c>
      <c r="C10" s="185" t="s">
        <v>156</v>
      </c>
      <c r="D10" s="186"/>
      <c r="E10" s="186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1"/>
      <c r="Q10" s="172"/>
      <c r="R10" s="172"/>
      <c r="S10" s="173"/>
      <c r="T10" s="176"/>
      <c r="U10" s="177"/>
      <c r="V10" s="180" t="str">
        <f>D35</f>
        <v>CASTELLANI ANDREA</v>
      </c>
      <c r="W10" s="181"/>
      <c r="X10" s="181"/>
      <c r="Y10" s="82"/>
      <c r="Z10" s="85" t="s">
        <v>166</v>
      </c>
    </row>
    <row r="11" spans="1:26" ht="15.75" customHeight="1">
      <c r="A11" s="16"/>
      <c r="B11" s="183"/>
      <c r="C11" s="187" t="s">
        <v>158</v>
      </c>
      <c r="D11" s="111"/>
      <c r="E11" s="111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88" t="str">
        <f>UPPER(B25)</f>
        <v/>
      </c>
      <c r="Q11" s="189"/>
      <c r="R11" s="189"/>
      <c r="S11" s="190"/>
      <c r="T11" s="176"/>
      <c r="U11" s="177"/>
      <c r="V11" s="180" t="str">
        <f>D37</f>
        <v>PERINI MARCO</v>
      </c>
      <c r="W11" s="181"/>
      <c r="X11" s="181"/>
      <c r="Y11" s="82"/>
      <c r="Z11" s="85" t="s">
        <v>168</v>
      </c>
    </row>
    <row r="12" spans="1:26" ht="15.75" customHeight="1" thickBot="1">
      <c r="A12" s="16"/>
      <c r="B12" s="183"/>
      <c r="C12" s="191" t="s">
        <v>400</v>
      </c>
      <c r="D12" s="192"/>
      <c r="E12" s="193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5"/>
      <c r="Q12" s="95"/>
      <c r="R12" s="95"/>
      <c r="S12" s="95"/>
      <c r="T12" s="96"/>
      <c r="U12" s="96"/>
      <c r="V12" s="97"/>
      <c r="W12" s="97"/>
      <c r="X12" s="97"/>
      <c r="Y12" s="98"/>
      <c r="Z12" s="99"/>
    </row>
    <row r="13" spans="1:26" ht="15.75" customHeight="1" thickBot="1">
      <c r="A13" s="16"/>
      <c r="B13" s="183"/>
      <c r="C13" s="191" t="s">
        <v>393</v>
      </c>
      <c r="D13" s="192"/>
      <c r="E13" s="193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5"/>
      <c r="Q13" s="95"/>
      <c r="R13" s="95"/>
      <c r="S13" s="95"/>
      <c r="T13" s="96"/>
      <c r="U13" s="96"/>
      <c r="V13" s="97"/>
      <c r="W13" s="97"/>
      <c r="X13" s="97"/>
      <c r="Y13" s="98"/>
      <c r="Z13" s="99"/>
    </row>
    <row r="14" spans="1:26" ht="15.75" customHeight="1" thickBot="1">
      <c r="A14" s="16"/>
      <c r="B14" s="184"/>
      <c r="C14" s="191" t="s">
        <v>395</v>
      </c>
      <c r="D14" s="192"/>
      <c r="E14" s="193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94" t="s">
        <v>149</v>
      </c>
      <c r="C15" s="195"/>
      <c r="D15" s="195"/>
      <c r="E15" s="195"/>
      <c r="F15" s="150" t="str">
        <f>IF(AND(F10="OK",F11="OK",F14="OK")=TRUE,"VALIDO","NON VALIDO")</f>
        <v>NON VALIDO</v>
      </c>
      <c r="G15" s="16"/>
      <c r="H15" s="102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96"/>
      <c r="C16" s="197"/>
      <c r="D16" s="197"/>
      <c r="E16" s="197"/>
      <c r="F16" s="151"/>
      <c r="G16" s="16"/>
      <c r="H16" s="102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3"/>
      <c r="C17" s="103"/>
      <c r="D17" s="103"/>
      <c r="E17" s="103"/>
      <c r="F17" s="103"/>
      <c r="G17" s="16"/>
      <c r="H17" s="102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3"/>
      <c r="C18" s="103"/>
      <c r="D18" s="103"/>
      <c r="E18" s="103"/>
      <c r="F18" s="103"/>
      <c r="G18" s="16"/>
      <c r="H18" s="102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3"/>
      <c r="C19" s="103"/>
      <c r="D19" s="103"/>
      <c r="E19" s="103"/>
      <c r="F19" s="103"/>
      <c r="G19" s="16"/>
      <c r="H19" s="102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3"/>
      <c r="C20" s="103"/>
      <c r="D20" s="103"/>
      <c r="E20" s="103"/>
      <c r="F20" s="103"/>
      <c r="G20" s="16"/>
      <c r="H20" s="102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2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101">
        <f>IF(OR(D31="",D33="",D35="",D37="",D41=""),0,1)</f>
        <v>1</v>
      </c>
      <c r="C22" s="101">
        <f>IF((COUNTIF(E31:E42,E31)+COUNTIF(E31:E42,E33)+COUNTIF(E31:E42,E35)+COUNTIF(E31:E42,E37)+COUNTIF(E31:E42,E41))=5,1,0)</f>
        <v>0</v>
      </c>
      <c r="D22" s="101">
        <f>IF(I25&lt;0,0,1)</f>
        <v>1</v>
      </c>
      <c r="E22" s="101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2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26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3"/>
      <c r="B26" s="157"/>
      <c r="C26" s="158"/>
      <c r="D26" s="159"/>
      <c r="E26" s="16"/>
      <c r="F26" s="16"/>
      <c r="G26" s="162"/>
      <c r="H26" s="163"/>
      <c r="I26" s="12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2" t="s">
        <v>394</v>
      </c>
      <c r="H27" s="143"/>
      <c r="I27" s="126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4"/>
      <c r="H28" s="145"/>
      <c r="I28" s="12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7" t="s">
        <v>153</v>
      </c>
      <c r="B31" s="132"/>
      <c r="C31" s="132"/>
      <c r="D31" s="122" t="s">
        <v>199</v>
      </c>
      <c r="E31" s="124" t="str">
        <f>IF(D31="","SCEGLI UN GIOCATORE NELLA CELLA A SINISTRA",INDEX(A49:E64,MATCH(D31,E49:E64,0),3))</f>
        <v>Footgolf Prato</v>
      </c>
      <c r="F31" s="126">
        <f>IF(D31="",0,INDEX(A49:D64,MATCH(D31,E49:E64,0),4))</f>
        <v>207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33"/>
      <c r="B32" s="134"/>
      <c r="C32" s="134"/>
      <c r="D32" s="135"/>
      <c r="E32" s="125"/>
      <c r="F32" s="12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6" t="s">
        <v>154</v>
      </c>
      <c r="B33" s="132"/>
      <c r="C33" s="132"/>
      <c r="D33" s="122" t="s">
        <v>206</v>
      </c>
      <c r="E33" s="124" t="str">
        <f>IF(D33="","SCEGLI UN GIOCATORE NELLA CELLA A SINISTRA",INDEX(A68:E83,MATCH(D33,E68:E83,0),3))</f>
        <v>Footgolf Siena</v>
      </c>
      <c r="F33" s="126">
        <f>IF(D33="",0,INDEX(A68:D83,MATCH(D33,E68:E83,0),4))</f>
        <v>202</v>
      </c>
      <c r="G33" s="10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33"/>
      <c r="B34" s="134"/>
      <c r="C34" s="134"/>
      <c r="D34" s="135"/>
      <c r="E34" s="125"/>
      <c r="F34" s="127"/>
      <c r="G34" s="10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36" t="s">
        <v>155</v>
      </c>
      <c r="B35" s="132"/>
      <c r="C35" s="132"/>
      <c r="D35" s="122" t="s">
        <v>264</v>
      </c>
      <c r="E35" s="124" t="str">
        <f>IF(D35="","SCEGLI UN GIOCATORE NELLA CELLA A SINISTRA",INDEX(A87:E102,MATCH(D35,E87:E102,0),3))</f>
        <v>Footgolf Prato</v>
      </c>
      <c r="F35" s="126">
        <f>IF(D35="",0,INDEX(A87:D102,MATCH(D35,E87:E102,0),4))</f>
        <v>201</v>
      </c>
      <c r="G35" s="10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33"/>
      <c r="B36" s="134"/>
      <c r="C36" s="134"/>
      <c r="D36" s="135"/>
      <c r="E36" s="125"/>
      <c r="F36" s="127"/>
      <c r="G36" s="10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398</v>
      </c>
      <c r="B37" s="132"/>
      <c r="C37" s="132"/>
      <c r="D37" s="122" t="s">
        <v>345</v>
      </c>
      <c r="E37" s="124" t="str">
        <f>IF(D37="","SCEGLI UN GIOCATORE NELLA CELLA A SINISTRA",INDEX(J49:N64,MATCH(D37,N49:N64,0),3))</f>
        <v>Footgolf San Miniato</v>
      </c>
      <c r="F37" s="126">
        <f>IF(D37="",0,INDEX(J49:M64,MATCH(D37,N49:N64,0),4))</f>
        <v>199</v>
      </c>
      <c r="G37" s="10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33"/>
      <c r="B38" s="134"/>
      <c r="C38" s="134"/>
      <c r="D38" s="123"/>
      <c r="E38" s="125"/>
      <c r="F38" s="127"/>
      <c r="G38" s="10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7" t="s">
        <v>401</v>
      </c>
      <c r="B39" s="138"/>
      <c r="C39" s="138"/>
      <c r="D39" s="122" t="s">
        <v>405</v>
      </c>
      <c r="E39" s="124" t="str">
        <f>IF(D39="","SCEGLI UN GIOCATORE NELLA CELLA A SINISTRA",INDEX(J68:N132,MATCH(D39,N68:N132,0),3))</f>
        <v>Footgolf Shangay</v>
      </c>
      <c r="F39" s="126">
        <f>IF(D39="",0,INDEX(J68:N152,MATCH(D39,N68:N152,0),4))</f>
        <v>198</v>
      </c>
      <c r="G39" s="108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9"/>
      <c r="B40" s="140"/>
      <c r="C40" s="140"/>
      <c r="D40" s="123"/>
      <c r="E40" s="125"/>
      <c r="F40" s="127"/>
      <c r="G40" s="109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31" t="s">
        <v>399</v>
      </c>
      <c r="B41" s="132"/>
      <c r="C41" s="132"/>
      <c r="D41" s="122" t="s">
        <v>278</v>
      </c>
      <c r="E41" s="124" t="str">
        <f>IF(D41="","SCEGLI UN GIOCATORE NELLA CELLA A SINISTRA",INDEX(A106:E134,MATCH(D41,E106:E134,0),3))</f>
        <v>Footgolf Shangay</v>
      </c>
      <c r="F41" s="126">
        <f>IF(D41="",0,INDEX(A106:E134,MATCH(D41,E106:E134,0),4))</f>
        <v>191</v>
      </c>
      <c r="G41" s="103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33"/>
      <c r="B42" s="134"/>
      <c r="C42" s="134"/>
      <c r="D42" s="135"/>
      <c r="E42" s="125"/>
      <c r="F42" s="12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18" t="s">
        <v>397</v>
      </c>
      <c r="B43" s="119"/>
      <c r="C43" s="119"/>
      <c r="D43" s="122" t="s">
        <v>325</v>
      </c>
      <c r="E43" s="124" t="str">
        <f>IF(D43="","SCEGLI UN GIOCATORE NELLA CELLA A SINISTRA",INDEX(J68:N136,MATCH(D43,N68:N136,0),3))</f>
        <v>Footgolf Pisa</v>
      </c>
      <c r="F43" s="126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0"/>
      <c r="B44" s="121"/>
      <c r="C44" s="121"/>
      <c r="D44" s="123"/>
      <c r="E44" s="125"/>
      <c r="F44" s="127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28" t="s">
        <v>143</v>
      </c>
      <c r="B47" s="111"/>
      <c r="C47" s="111"/>
      <c r="D47" s="112"/>
      <c r="E47" s="16"/>
      <c r="F47" s="3"/>
      <c r="G47" s="3"/>
      <c r="H47" s="3"/>
      <c r="I47" s="3"/>
      <c r="J47" s="129" t="s">
        <v>398</v>
      </c>
      <c r="K47" s="130"/>
      <c r="L47" s="130"/>
      <c r="M47" s="13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4" t="s">
        <v>62</v>
      </c>
      <c r="K49" s="104" t="s">
        <v>22</v>
      </c>
      <c r="L49" s="75" t="s">
        <v>14</v>
      </c>
      <c r="M49" s="74">
        <v>200</v>
      </c>
      <c r="N49" s="105" t="str">
        <f aca="true" t="shared" si="1" ref="N49:N64">CONCATENATE(J49," ",K49)</f>
        <v>BORGHESI ANDREA</v>
      </c>
      <c r="O49" s="106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4" t="s">
        <v>26</v>
      </c>
      <c r="B50" s="104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4" t="s">
        <v>344</v>
      </c>
      <c r="K50" s="104" t="s">
        <v>53</v>
      </c>
      <c r="L50" s="75" t="s">
        <v>63</v>
      </c>
      <c r="M50" s="74">
        <v>199</v>
      </c>
      <c r="N50" s="105" t="str">
        <f t="shared" si="1"/>
        <v>PERINI MARCO</v>
      </c>
      <c r="O50" s="106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4" t="s">
        <v>95</v>
      </c>
      <c r="B51" s="104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4" t="s">
        <v>127</v>
      </c>
      <c r="K51" s="104" t="s">
        <v>109</v>
      </c>
      <c r="L51" s="75" t="s">
        <v>11</v>
      </c>
      <c r="M51" s="74">
        <v>197</v>
      </c>
      <c r="N51" s="105" t="str">
        <f t="shared" si="1"/>
        <v>CAGNONI  STEFANO</v>
      </c>
      <c r="O51" s="106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4" t="s">
        <v>26</v>
      </c>
      <c r="B52" s="104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4" t="s">
        <v>28</v>
      </c>
      <c r="K52" s="104" t="s">
        <v>29</v>
      </c>
      <c r="L52" s="75" t="s">
        <v>404</v>
      </c>
      <c r="M52" s="74">
        <v>197</v>
      </c>
      <c r="N52" s="105" t="str">
        <f t="shared" si="1"/>
        <v>CIANTELLI FRANCESCO</v>
      </c>
      <c r="O52" s="106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4" t="s">
        <v>108</v>
      </c>
      <c r="B53" s="104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4" t="s">
        <v>237</v>
      </c>
      <c r="K53" s="104" t="s">
        <v>104</v>
      </c>
      <c r="L53" s="75" t="s">
        <v>34</v>
      </c>
      <c r="M53" s="74">
        <v>196</v>
      </c>
      <c r="N53" s="105" t="str">
        <f t="shared" si="1"/>
        <v>MATTEINI PAOLO</v>
      </c>
      <c r="O53" s="10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4" t="s">
        <v>233</v>
      </c>
      <c r="B54" s="104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4" t="s">
        <v>73</v>
      </c>
      <c r="K54" s="104" t="s">
        <v>74</v>
      </c>
      <c r="L54" s="75" t="s">
        <v>23</v>
      </c>
      <c r="M54" s="74">
        <v>196</v>
      </c>
      <c r="N54" s="105" t="str">
        <f t="shared" si="1"/>
        <v>ANICHINI ALDO</v>
      </c>
      <c r="O54" s="10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4" t="s">
        <v>12</v>
      </c>
      <c r="B55" s="104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4" t="s">
        <v>59</v>
      </c>
      <c r="K55" s="104" t="s">
        <v>13</v>
      </c>
      <c r="L55" s="75" t="s">
        <v>23</v>
      </c>
      <c r="M55" s="74">
        <v>196</v>
      </c>
      <c r="N55" s="105" t="str">
        <f t="shared" si="1"/>
        <v>FIORENTINI ALESSIO</v>
      </c>
      <c r="O55" s="10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4" t="s">
        <v>32</v>
      </c>
      <c r="B56" s="104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4" t="s">
        <v>110</v>
      </c>
      <c r="K56" s="104" t="s">
        <v>111</v>
      </c>
      <c r="L56" s="75" t="s">
        <v>403</v>
      </c>
      <c r="M56" s="74">
        <v>196</v>
      </c>
      <c r="N56" s="105" t="str">
        <f t="shared" si="1"/>
        <v>BARBINI FILIPPO</v>
      </c>
      <c r="O56" s="10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4" t="s">
        <v>7</v>
      </c>
      <c r="B57" s="104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4" t="s">
        <v>112</v>
      </c>
      <c r="K57" s="104" t="s">
        <v>53</v>
      </c>
      <c r="L57" s="75" t="s">
        <v>34</v>
      </c>
      <c r="M57" s="74">
        <v>195</v>
      </c>
      <c r="N57" s="105" t="str">
        <f t="shared" si="1"/>
        <v>CASTAGNI MARCO</v>
      </c>
      <c r="O57" s="10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4" t="s">
        <v>51</v>
      </c>
      <c r="B58" s="104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4" t="s">
        <v>88</v>
      </c>
      <c r="K58" s="104" t="s">
        <v>89</v>
      </c>
      <c r="L58" s="62" t="s">
        <v>25</v>
      </c>
      <c r="M58" s="74">
        <v>195</v>
      </c>
      <c r="N58" s="105" t="str">
        <f t="shared" si="1"/>
        <v>CALAMAI CLAUDIO</v>
      </c>
      <c r="O58" s="10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4" t="s">
        <v>65</v>
      </c>
      <c r="B59" s="104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4" t="s">
        <v>56</v>
      </c>
      <c r="K59" s="104" t="s">
        <v>241</v>
      </c>
      <c r="L59" s="75" t="s">
        <v>25</v>
      </c>
      <c r="M59" s="74">
        <v>194</v>
      </c>
      <c r="N59" s="105" t="str">
        <f t="shared" si="1"/>
        <v>COGONI  ANGELO</v>
      </c>
      <c r="O59" s="10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4" t="s">
        <v>58</v>
      </c>
      <c r="B60" s="104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4" t="s">
        <v>82</v>
      </c>
      <c r="K60" s="104" t="s">
        <v>27</v>
      </c>
      <c r="L60" s="75" t="s">
        <v>83</v>
      </c>
      <c r="M60" s="74">
        <v>194</v>
      </c>
      <c r="N60" s="105" t="str">
        <f t="shared" si="1"/>
        <v>VETTORI SIMONE</v>
      </c>
      <c r="O60" s="10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4" t="s">
        <v>72</v>
      </c>
      <c r="B61" s="104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4" t="s">
        <v>129</v>
      </c>
      <c r="K61" s="104" t="s">
        <v>130</v>
      </c>
      <c r="L61" s="75" t="s">
        <v>14</v>
      </c>
      <c r="M61" s="74">
        <v>193</v>
      </c>
      <c r="N61" s="105" t="str">
        <f t="shared" si="1"/>
        <v>CETARINI MARCELLO</v>
      </c>
      <c r="O61" s="10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4" t="s">
        <v>229</v>
      </c>
      <c r="B62" s="104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4" t="s">
        <v>93</v>
      </c>
      <c r="K62" s="104" t="s">
        <v>94</v>
      </c>
      <c r="L62" s="75" t="s">
        <v>23</v>
      </c>
      <c r="M62" s="74">
        <v>192</v>
      </c>
      <c r="N62" s="105" t="str">
        <f t="shared" si="1"/>
        <v>BAGNOLI ALESSANDRO</v>
      </c>
      <c r="O62" s="10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4" t="s">
        <v>30</v>
      </c>
      <c r="B63" s="104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4" t="s">
        <v>123</v>
      </c>
      <c r="K63" s="63" t="s">
        <v>124</v>
      </c>
      <c r="L63" s="75" t="s">
        <v>14</v>
      </c>
      <c r="M63" s="74">
        <v>190</v>
      </c>
      <c r="N63" s="105" t="str">
        <f t="shared" si="1"/>
        <v>PETRUZZI IURI</v>
      </c>
      <c r="O63" s="106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4" t="s">
        <v>56</v>
      </c>
      <c r="B64" s="104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4"/>
      <c r="K64" s="104"/>
      <c r="L64" s="75"/>
      <c r="M64" s="74"/>
      <c r="N64" s="105" t="str">
        <f t="shared" si="1"/>
        <v xml:space="preserve"> </v>
      </c>
      <c r="O64" s="10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10" t="s">
        <v>144</v>
      </c>
      <c r="B66" s="111"/>
      <c r="C66" s="111"/>
      <c r="D66" s="112"/>
      <c r="E66" s="16"/>
      <c r="F66" s="3"/>
      <c r="G66" s="3"/>
      <c r="H66" s="3"/>
      <c r="I66" s="3"/>
      <c r="J66" s="113" t="s">
        <v>401</v>
      </c>
      <c r="K66" s="114"/>
      <c r="L66" s="114"/>
      <c r="M66" s="115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4" t="s">
        <v>56</v>
      </c>
      <c r="B68" s="104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4" t="s">
        <v>336</v>
      </c>
      <c r="K68" s="104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4" t="s">
        <v>19</v>
      </c>
      <c r="B69" s="104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4" t="s">
        <v>363</v>
      </c>
      <c r="K69" s="104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4" t="s">
        <v>84</v>
      </c>
      <c r="B70" s="104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4" t="s">
        <v>333</v>
      </c>
      <c r="K70" s="104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4" t="s">
        <v>70</v>
      </c>
      <c r="B71" s="104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4" t="s">
        <v>366</v>
      </c>
      <c r="K71" s="104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4" t="s">
        <v>59</v>
      </c>
      <c r="B72" s="104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4" t="s">
        <v>374</v>
      </c>
      <c r="K72" s="104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4" t="s">
        <v>77</v>
      </c>
      <c r="B73" s="104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4" t="s">
        <v>351</v>
      </c>
      <c r="K73" s="104" t="s">
        <v>115</v>
      </c>
      <c r="L73" s="75" t="s">
        <v>404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4" t="s">
        <v>4</v>
      </c>
      <c r="B74" s="104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4" t="s">
        <v>389</v>
      </c>
      <c r="K74" s="104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4" t="s">
        <v>67</v>
      </c>
      <c r="B75" s="104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4" t="s">
        <v>388</v>
      </c>
      <c r="K75" s="104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4" t="s">
        <v>228</v>
      </c>
      <c r="B76" s="104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4" t="s">
        <v>132</v>
      </c>
      <c r="K76" s="104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4" t="s">
        <v>35</v>
      </c>
      <c r="B77" s="104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4" t="s">
        <v>338</v>
      </c>
      <c r="K77" s="104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4" t="s">
        <v>96</v>
      </c>
      <c r="B78" s="104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4" t="s">
        <v>365</v>
      </c>
      <c r="K78" s="104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4" t="s">
        <v>116</v>
      </c>
      <c r="B79" s="104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4" t="s">
        <v>373</v>
      </c>
      <c r="K79" s="104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4" t="s">
        <v>79</v>
      </c>
      <c r="B80" s="104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4" t="s">
        <v>385</v>
      </c>
      <c r="K80" s="104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4" t="s">
        <v>17</v>
      </c>
      <c r="B81" s="104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4" t="s">
        <v>238</v>
      </c>
      <c r="K81" s="104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4" t="s">
        <v>9</v>
      </c>
      <c r="B82" s="104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4" t="s">
        <v>128</v>
      </c>
      <c r="K82" s="104" t="s">
        <v>69</v>
      </c>
      <c r="L82" s="75" t="s">
        <v>404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4" t="s">
        <v>97</v>
      </c>
      <c r="B83" s="104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4" t="s">
        <v>357</v>
      </c>
      <c r="K83" s="104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4" t="s">
        <v>138</v>
      </c>
      <c r="K84" s="104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16" t="s">
        <v>145</v>
      </c>
      <c r="B85" s="111"/>
      <c r="C85" s="111"/>
      <c r="D85" s="112"/>
      <c r="E85" s="16"/>
      <c r="F85" s="3"/>
      <c r="G85" s="3"/>
      <c r="H85" s="3"/>
      <c r="I85" s="3"/>
      <c r="J85" s="104" t="s">
        <v>340</v>
      </c>
      <c r="K85" s="104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4" t="s">
        <v>339</v>
      </c>
      <c r="K86" s="104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4" t="s">
        <v>332</v>
      </c>
      <c r="B87" s="104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4" t="s">
        <v>354</v>
      </c>
      <c r="K87" s="104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4" t="s">
        <v>402</v>
      </c>
      <c r="B88" s="104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4" t="s">
        <v>235</v>
      </c>
      <c r="K88" s="104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4" t="s">
        <v>73</v>
      </c>
      <c r="B89" s="104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4" t="s">
        <v>343</v>
      </c>
      <c r="K89" s="104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4" t="s">
        <v>21</v>
      </c>
      <c r="B90" s="104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4" t="s">
        <v>337</v>
      </c>
      <c r="K90" s="104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4" t="s">
        <v>352</v>
      </c>
      <c r="B91" s="104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4" t="s">
        <v>92</v>
      </c>
      <c r="K91" s="104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4" t="s">
        <v>41</v>
      </c>
      <c r="B92" s="104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4" t="s">
        <v>52</v>
      </c>
      <c r="K92" s="104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4" t="s">
        <v>232</v>
      </c>
      <c r="B93" s="104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4" t="s">
        <v>246</v>
      </c>
      <c r="K93" s="104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4" t="s">
        <v>99</v>
      </c>
      <c r="B94" s="104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4" t="s">
        <v>248</v>
      </c>
      <c r="K94" s="104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4" t="s">
        <v>61</v>
      </c>
      <c r="B95" s="104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4" t="s">
        <v>239</v>
      </c>
      <c r="K95" s="104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4" t="s">
        <v>52</v>
      </c>
      <c r="B96" s="104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4" t="s">
        <v>235</v>
      </c>
      <c r="K96" s="104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4" t="s">
        <v>68</v>
      </c>
      <c r="B97" s="104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4" t="s">
        <v>368</v>
      </c>
      <c r="K97" s="104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4" t="s">
        <v>81</v>
      </c>
      <c r="B98" s="104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4" t="s">
        <v>82</v>
      </c>
      <c r="K98" s="104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4" t="s">
        <v>15</v>
      </c>
      <c r="B99" s="104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4" t="s">
        <v>359</v>
      </c>
      <c r="K99" s="104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4" t="s">
        <v>64</v>
      </c>
      <c r="B100" s="104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4" t="s">
        <v>108</v>
      </c>
      <c r="K100" s="104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4" t="s">
        <v>103</v>
      </c>
      <c r="B101" s="104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4" t="s">
        <v>378</v>
      </c>
      <c r="K101" s="104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4" t="s">
        <v>105</v>
      </c>
      <c r="B102" s="104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4" t="s">
        <v>367</v>
      </c>
      <c r="K102" s="104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4"/>
      <c r="B103" s="104"/>
      <c r="C103" s="75"/>
      <c r="D103" s="65"/>
      <c r="E103" s="23"/>
      <c r="F103" s="3"/>
      <c r="G103" s="3"/>
      <c r="H103" s="3"/>
      <c r="I103" s="3"/>
      <c r="J103" s="104" t="s">
        <v>380</v>
      </c>
      <c r="K103" s="104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17" t="s">
        <v>392</v>
      </c>
      <c r="B104" s="111"/>
      <c r="C104" s="111"/>
      <c r="D104" s="112"/>
      <c r="E104" s="16"/>
      <c r="F104" s="3"/>
      <c r="G104" s="3"/>
      <c r="H104" s="3"/>
      <c r="I104" s="3"/>
      <c r="J104" s="104" t="s">
        <v>113</v>
      </c>
      <c r="K104" s="104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4" t="s">
        <v>243</v>
      </c>
      <c r="K105" s="104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4" t="s">
        <v>90</v>
      </c>
      <c r="B106" s="104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4" t="s">
        <v>114</v>
      </c>
      <c r="K106" s="104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4" t="s">
        <v>75</v>
      </c>
      <c r="B107" s="104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4" t="s">
        <v>381</v>
      </c>
      <c r="K107" s="104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4" t="s">
        <v>32</v>
      </c>
      <c r="B108" s="104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4" t="s">
        <v>86</v>
      </c>
      <c r="K108" s="104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4" t="s">
        <v>135</v>
      </c>
      <c r="B109" s="104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4" t="s">
        <v>254</v>
      </c>
      <c r="K109" s="104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4" t="s">
        <v>382</v>
      </c>
      <c r="B110" s="104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4" t="s">
        <v>360</v>
      </c>
      <c r="K110" s="104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4" t="s">
        <v>101</v>
      </c>
      <c r="B111" s="104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4" t="s">
        <v>118</v>
      </c>
      <c r="K111" s="104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4" t="s">
        <v>141</v>
      </c>
      <c r="B112" s="104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4" t="s">
        <v>256</v>
      </c>
      <c r="K112" s="104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4" t="s">
        <v>137</v>
      </c>
      <c r="B113" s="104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4" t="s">
        <v>253</v>
      </c>
      <c r="K113" s="104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4" t="s">
        <v>370</v>
      </c>
      <c r="B114" s="104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4" t="s">
        <v>341</v>
      </c>
      <c r="K114" s="104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4" t="s">
        <v>376</v>
      </c>
      <c r="B115" s="104" t="s">
        <v>369</v>
      </c>
      <c r="C115" s="75" t="s">
        <v>403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4" t="s">
        <v>131</v>
      </c>
      <c r="K115" s="104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4" t="s">
        <v>7</v>
      </c>
      <c r="B116" s="104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4" t="s">
        <v>244</v>
      </c>
      <c r="K116" s="104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4" t="s">
        <v>259</v>
      </c>
      <c r="B117" s="104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4" t="s">
        <v>245</v>
      </c>
      <c r="K117" s="104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4"/>
      <c r="B118" s="104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4" t="s">
        <v>119</v>
      </c>
      <c r="K118" s="104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4"/>
      <c r="B119" s="104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4" t="s">
        <v>139</v>
      </c>
      <c r="K119" s="104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4"/>
      <c r="B120" s="104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4" t="s">
        <v>133</v>
      </c>
      <c r="K120" s="104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4"/>
      <c r="B121" s="104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4" t="s">
        <v>125</v>
      </c>
      <c r="K121" s="104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4"/>
      <c r="B122" s="104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4" t="s">
        <v>391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4"/>
      <c r="B123" s="104"/>
      <c r="D123" s="74"/>
      <c r="E123" s="23" t="str">
        <f t="shared" si="5"/>
        <v xml:space="preserve"> </v>
      </c>
      <c r="F123" s="3"/>
      <c r="G123" s="3"/>
      <c r="H123" s="3"/>
      <c r="I123" s="3"/>
      <c r="J123" s="104" t="s">
        <v>355</v>
      </c>
      <c r="K123" s="104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4"/>
      <c r="B124" s="104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4" t="s">
        <v>387</v>
      </c>
      <c r="K124" s="104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4"/>
      <c r="B125" s="104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4" t="s">
        <v>252</v>
      </c>
      <c r="K125" s="104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4"/>
      <c r="B126" s="104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4" t="s">
        <v>93</v>
      </c>
      <c r="K126" s="104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4"/>
      <c r="B127" s="104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4" t="s">
        <v>121</v>
      </c>
      <c r="K127" s="104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4"/>
      <c r="B128" s="104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4" t="s">
        <v>250</v>
      </c>
      <c r="K128" s="104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4"/>
      <c r="B129" s="104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4" t="s">
        <v>342</v>
      </c>
      <c r="K129" s="104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4"/>
      <c r="B130" s="104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4" t="s">
        <v>335</v>
      </c>
      <c r="K130" s="104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4"/>
      <c r="B131" s="104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4" t="s">
        <v>375</v>
      </c>
      <c r="K131" s="104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4"/>
      <c r="B132" s="104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4" t="s">
        <v>258</v>
      </c>
      <c r="K132" s="104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4"/>
      <c r="B133" s="104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4"/>
      <c r="K133" s="104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4"/>
      <c r="B134" s="104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4"/>
      <c r="K134" s="104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4"/>
      <c r="B135" s="104"/>
      <c r="C135" s="75"/>
      <c r="D135" s="89"/>
      <c r="E135" s="23"/>
      <c r="F135" s="3"/>
      <c r="G135" s="3"/>
      <c r="H135" s="3"/>
      <c r="I135" s="3"/>
      <c r="J135" s="104"/>
      <c r="K135" s="104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4"/>
      <c r="B136" s="104"/>
      <c r="C136" s="75"/>
      <c r="D136" s="65"/>
      <c r="E136" s="23"/>
      <c r="F136" s="3"/>
      <c r="G136" s="3"/>
      <c r="H136" s="3"/>
      <c r="I136" s="3"/>
      <c r="J136" s="104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4"/>
      <c r="K137" s="104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4"/>
      <c r="K138" s="104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4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4"/>
      <c r="K140" s="104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4"/>
      <c r="K141" s="104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4"/>
      <c r="K142" s="104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4"/>
      <c r="K143" s="104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4"/>
      <c r="K144" s="104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4"/>
      <c r="K145" s="104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4"/>
      <c r="K146" s="104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4"/>
      <c r="K147" s="104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4"/>
      <c r="K148" s="104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4"/>
      <c r="K149" s="104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4"/>
      <c r="K150" s="104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4"/>
      <c r="K151" s="104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4"/>
      <c r="K152" s="104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4"/>
      <c r="K153" s="104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4"/>
      <c r="K154" s="104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4"/>
      <c r="K155" s="104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4"/>
      <c r="K156" s="104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4"/>
      <c r="K157" s="104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4"/>
      <c r="K158" s="104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4"/>
      <c r="K159" s="104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4"/>
      <c r="K160" s="104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4"/>
      <c r="K161" s="104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4"/>
      <c r="K162" s="104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4"/>
      <c r="K163" s="104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4"/>
      <c r="K164" s="104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4"/>
      <c r="K165" s="104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4"/>
      <c r="K166" s="104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4"/>
      <c r="K167" s="104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4"/>
      <c r="K168" s="104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4"/>
      <c r="K169" s="104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4"/>
      <c r="K170" s="104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4"/>
      <c r="K171" s="104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4"/>
      <c r="K172" s="104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4"/>
      <c r="K173" s="104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4"/>
      <c r="K174" s="104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4"/>
      <c r="K175" s="104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4"/>
      <c r="K176" s="104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4"/>
      <c r="K177" s="104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4"/>
      <c r="K178" s="104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4"/>
      <c r="K179" s="104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4"/>
      <c r="K180" s="104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4"/>
      <c r="K181" s="104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4"/>
      <c r="K182" s="104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4"/>
      <c r="B255" s="104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4"/>
      <c r="B256" s="104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4"/>
      <c r="B257" s="104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4"/>
      <c r="B258" s="104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4"/>
      <c r="B259" s="104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4"/>
      <c r="B260" s="104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4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A66:D66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workbookViewId="0" topLeftCell="A8">
      <selection activeCell="E28" sqref="E28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100" t="s">
        <v>396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5" t="str">
        <f>UPPER(B23)</f>
        <v/>
      </c>
      <c r="Q8" s="166"/>
      <c r="R8" s="166"/>
      <c r="S8" s="198"/>
      <c r="T8" s="202">
        <f>SUM(Y8:Y11)</f>
        <v>0</v>
      </c>
      <c r="U8" s="203"/>
      <c r="V8" s="200">
        <f>D31</f>
        <v>0</v>
      </c>
      <c r="W8" s="179"/>
      <c r="X8" s="179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68"/>
      <c r="Q9" s="169"/>
      <c r="R9" s="169"/>
      <c r="S9" s="169"/>
      <c r="T9" s="204"/>
      <c r="U9" s="205"/>
      <c r="V9" s="201">
        <f>D33</f>
        <v>0</v>
      </c>
      <c r="W9" s="181"/>
      <c r="X9" s="181"/>
      <c r="Y9" s="82"/>
      <c r="Z9" s="85" t="s">
        <v>164</v>
      </c>
    </row>
    <row r="10" spans="1:26" ht="15.75" customHeight="1" thickBot="1">
      <c r="A10" s="81"/>
      <c r="B10" s="182" t="s">
        <v>148</v>
      </c>
      <c r="C10" s="185" t="s">
        <v>156</v>
      </c>
      <c r="D10" s="186"/>
      <c r="E10" s="186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99"/>
      <c r="Q10" s="169"/>
      <c r="R10" s="169"/>
      <c r="S10" s="169"/>
      <c r="T10" s="204"/>
      <c r="U10" s="205"/>
      <c r="V10" s="201">
        <f>D35</f>
        <v>0</v>
      </c>
      <c r="W10" s="181"/>
      <c r="X10" s="181"/>
      <c r="Y10" s="82"/>
      <c r="Z10" s="85" t="s">
        <v>166</v>
      </c>
    </row>
    <row r="11" spans="1:26" ht="15.75" customHeight="1" thickBot="1">
      <c r="A11" s="16"/>
      <c r="B11" s="183"/>
      <c r="C11" s="187" t="s">
        <v>158</v>
      </c>
      <c r="D11" s="111"/>
      <c r="E11" s="111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8" t="str">
        <f>UPPER(B25)</f>
        <v/>
      </c>
      <c r="Q11" s="209"/>
      <c r="R11" s="209"/>
      <c r="S11" s="210"/>
      <c r="T11" s="204"/>
      <c r="U11" s="205"/>
      <c r="V11" s="201">
        <f>D37</f>
        <v>0</v>
      </c>
      <c r="W11" s="181"/>
      <c r="X11" s="181"/>
      <c r="Y11" s="82"/>
      <c r="Z11" s="85" t="s">
        <v>168</v>
      </c>
    </row>
    <row r="12" spans="1:26" ht="15.75" customHeight="1" thickBot="1">
      <c r="A12" s="16"/>
      <c r="B12" s="183"/>
      <c r="C12" s="191" t="s">
        <v>400</v>
      </c>
      <c r="D12" s="192"/>
      <c r="E12" s="193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1"/>
      <c r="Q12" s="212"/>
      <c r="R12" s="212"/>
      <c r="S12" s="213"/>
      <c r="T12" s="204"/>
      <c r="U12" s="205"/>
      <c r="V12" s="201">
        <f>D39</f>
        <v>0</v>
      </c>
      <c r="W12" s="181"/>
      <c r="X12" s="181"/>
      <c r="Y12" s="82"/>
      <c r="Z12" s="107" t="s">
        <v>399</v>
      </c>
    </row>
    <row r="13" spans="1:26" ht="15.75" customHeight="1" thickBot="1">
      <c r="A13" s="16"/>
      <c r="B13" s="183"/>
      <c r="C13" s="191" t="s">
        <v>393</v>
      </c>
      <c r="D13" s="192"/>
      <c r="E13" s="193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4"/>
      <c r="Q13" s="215"/>
      <c r="R13" s="215"/>
      <c r="S13" s="216"/>
      <c r="T13" s="206"/>
      <c r="U13" s="207"/>
      <c r="V13" s="201">
        <f>D41</f>
        <v>0</v>
      </c>
      <c r="W13" s="181"/>
      <c r="X13" s="181"/>
      <c r="Y13" s="82"/>
      <c r="Z13" s="107" t="s">
        <v>406</v>
      </c>
    </row>
    <row r="14" spans="1:26" ht="15.75" customHeight="1" thickBot="1">
      <c r="A14" s="16"/>
      <c r="B14" s="184"/>
      <c r="C14" s="191" t="s">
        <v>395</v>
      </c>
      <c r="D14" s="192"/>
      <c r="E14" s="193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94" t="s">
        <v>149</v>
      </c>
      <c r="C15" s="195"/>
      <c r="D15" s="195"/>
      <c r="E15" s="195"/>
      <c r="F15" s="150" t="str">
        <f>IF(AND(F10="OK",F11="OK",F14="OK")=TRUE,"VALIDO","NON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96"/>
      <c r="C16" s="197"/>
      <c r="D16" s="197"/>
      <c r="E16" s="197"/>
      <c r="F16" s="151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2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IF(B25="",0,IF(OR(B25=D31,B25=D33,B25=D35,B25=D37,B25=D39)=TRUE,-5,0))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26">
        <f>1000-I23-I24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3"/>
      <c r="B26" s="157"/>
      <c r="C26" s="158"/>
      <c r="D26" s="159"/>
      <c r="E26" s="16"/>
      <c r="F26" s="16"/>
      <c r="G26" s="162"/>
      <c r="H26" s="163"/>
      <c r="I26" s="12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2" t="s">
        <v>394</v>
      </c>
      <c r="H27" s="143"/>
      <c r="I27" s="126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4"/>
      <c r="H28" s="145"/>
      <c r="I28" s="12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7" t="s">
        <v>153</v>
      </c>
      <c r="B31" s="132"/>
      <c r="C31" s="132"/>
      <c r="D31" s="122"/>
      <c r="E31" s="124" t="str">
        <f>IF(D31="","SCEGLI UN GIOCATORE NELLA CELLA A SINISTRA",INDEX(A47:E62,MATCH(D31,E47:E62,0),3))</f>
        <v>SCEGLI UN GIOCATORE NELLA CELLA A SINISTRA</v>
      </c>
      <c r="F31" s="126">
        <f>IF(D31="",0,INDEX(A47:D62,MATCH(D31,E47:E62,0),4))</f>
        <v>0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33"/>
      <c r="B32" s="134"/>
      <c r="C32" s="134"/>
      <c r="D32" s="135"/>
      <c r="E32" s="125"/>
      <c r="F32" s="12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6" t="s">
        <v>154</v>
      </c>
      <c r="B33" s="132"/>
      <c r="C33" s="132"/>
      <c r="D33" s="122"/>
      <c r="E33" s="124" t="str">
        <f>IF(D33="","SCEGLI UN GIOCATORE NELLA CELLA A SINISTRA",INDEX(A66:E81,MATCH(D33,E66:E81,0),3))</f>
        <v>SCEGLI UN GIOCATORE NELLA CELLA A SINISTRA</v>
      </c>
      <c r="F33" s="126">
        <f>IF(D33="",0,INDEX(A66:D81,MATCH(D33,E66:E81,0),4))</f>
        <v>0</v>
      </c>
      <c r="G33" s="10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33"/>
      <c r="B34" s="134"/>
      <c r="C34" s="134"/>
      <c r="D34" s="135"/>
      <c r="E34" s="125"/>
      <c r="F34" s="127"/>
      <c r="G34" s="10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36" t="s">
        <v>155</v>
      </c>
      <c r="B35" s="132"/>
      <c r="C35" s="132"/>
      <c r="D35" s="122"/>
      <c r="E35" s="124" t="str">
        <f>IF(D35="","SCEGLI UN GIOCATORE NELLA CELLA A SINISTRA",INDEX(A85:E100,MATCH(D35,E85:E100,0),3))</f>
        <v>SCEGLI UN GIOCATORE NELLA CELLA A SINISTRA</v>
      </c>
      <c r="F35" s="126">
        <f>IF(D35="",0,INDEX(A85:D100,MATCH(D35,E85:E100,0),4))</f>
        <v>0</v>
      </c>
      <c r="G35" s="10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33"/>
      <c r="B36" s="134"/>
      <c r="C36" s="134"/>
      <c r="D36" s="135"/>
      <c r="E36" s="125"/>
      <c r="F36" s="127"/>
      <c r="G36" s="10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398</v>
      </c>
      <c r="B37" s="132"/>
      <c r="C37" s="132"/>
      <c r="D37" s="122"/>
      <c r="E37" s="124" t="str">
        <f>IF(D37="","SCEGLI UN GIOCATORE NELLA CELLA A SINISTRA",INDEX(J47:N62,MATCH(D37,N47:N62,0),3))</f>
        <v>SCEGLI UN GIOCATORE NELLA CELLA A SINISTRA</v>
      </c>
      <c r="F37" s="126">
        <f>IF(D37="",0,INDEX(J47:M62,MATCH(D37,N47:N62,0),4))</f>
        <v>0</v>
      </c>
      <c r="G37" s="10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33"/>
      <c r="B38" s="134"/>
      <c r="C38" s="134"/>
      <c r="D38" s="123"/>
      <c r="E38" s="125"/>
      <c r="F38" s="127"/>
      <c r="G38" s="10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1" t="s">
        <v>399</v>
      </c>
      <c r="B39" s="132"/>
      <c r="C39" s="132"/>
      <c r="D39" s="122"/>
      <c r="E39" s="124" t="str">
        <f>IF(D39="","SCEGLI UN GIOCATORE NELLA CELLA A SINISTRA",INDEX(A104:E132,MATCH(D39,E104:E132,0),3))</f>
        <v>SCEGLI UN GIOCATORE NELLA CELLA A SINISTRA</v>
      </c>
      <c r="F39" s="126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3"/>
      <c r="B40" s="134"/>
      <c r="C40" s="134"/>
      <c r="D40" s="135"/>
      <c r="E40" s="125"/>
      <c r="F40" s="127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18" t="s">
        <v>397</v>
      </c>
      <c r="B41" s="119"/>
      <c r="C41" s="119"/>
      <c r="D41" s="122"/>
      <c r="E41" s="124" t="str">
        <f>IF(D41="","SCEGLI UN GIOCATORE NELLA CELLA A SINISTRA",INDEX(J66:N134,MATCH(D41,N66:N134,0),3))</f>
        <v>SCEGLI UN GIOCATORE NELLA CELLA A SINISTRA</v>
      </c>
      <c r="F41" s="126">
        <f>IF(D41="",0,INDEX(J66:N154,MATCH(D41,N66:N154,0),4))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0"/>
      <c r="B42" s="121"/>
      <c r="C42" s="121"/>
      <c r="D42" s="123"/>
      <c r="E42" s="125"/>
      <c r="F42" s="12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28" t="s">
        <v>143</v>
      </c>
      <c r="B45" s="111"/>
      <c r="C45" s="111"/>
      <c r="D45" s="112"/>
      <c r="E45" s="16"/>
      <c r="F45" s="3"/>
      <c r="G45" s="3"/>
      <c r="H45" s="3"/>
      <c r="I45" s="3"/>
      <c r="J45" s="129" t="s">
        <v>398</v>
      </c>
      <c r="K45" s="130"/>
      <c r="L45" s="130"/>
      <c r="M45" s="13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207</v>
      </c>
      <c r="E47" s="23" t="str">
        <f aca="true" t="shared" si="0" ref="E47:E62">CONCATENATE(A47," ",B47)</f>
        <v>GORI GIANFRANCO</v>
      </c>
      <c r="F47" s="3"/>
      <c r="G47" s="3"/>
      <c r="J47" s="94" t="s">
        <v>62</v>
      </c>
      <c r="K47" s="94" t="s">
        <v>22</v>
      </c>
      <c r="L47" s="75" t="s">
        <v>14</v>
      </c>
      <c r="M47" s="74">
        <v>200</v>
      </c>
      <c r="N47" s="105" t="str">
        <f aca="true" t="shared" si="1" ref="N47:N62">CONCATENATE(J47," ",K47)</f>
        <v>BORGHESI ANDREA</v>
      </c>
      <c r="O47" s="106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93" t="s">
        <v>26</v>
      </c>
      <c r="B48" s="93" t="s">
        <v>27</v>
      </c>
      <c r="C48" s="75" t="s">
        <v>14</v>
      </c>
      <c r="D48" s="74">
        <v>205</v>
      </c>
      <c r="E48" s="23" t="str">
        <f t="shared" si="0"/>
        <v>GRASSI SIMONE</v>
      </c>
      <c r="F48" s="3"/>
      <c r="G48" s="3"/>
      <c r="J48" s="94" t="s">
        <v>344</v>
      </c>
      <c r="K48" s="94" t="s">
        <v>53</v>
      </c>
      <c r="L48" s="75" t="s">
        <v>63</v>
      </c>
      <c r="M48" s="74">
        <v>199</v>
      </c>
      <c r="N48" s="105" t="str">
        <f t="shared" si="1"/>
        <v>PERINI MARCO</v>
      </c>
      <c r="O48" s="106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93" t="s">
        <v>95</v>
      </c>
      <c r="B49" s="93" t="s">
        <v>55</v>
      </c>
      <c r="C49" s="75" t="s">
        <v>23</v>
      </c>
      <c r="D49" s="74">
        <v>204</v>
      </c>
      <c r="E49" s="23" t="str">
        <f t="shared" si="0"/>
        <v>FIORI GIANLUCA</v>
      </c>
      <c r="F49" s="3"/>
      <c r="G49" s="3"/>
      <c r="J49" s="94" t="s">
        <v>127</v>
      </c>
      <c r="K49" s="94" t="s">
        <v>109</v>
      </c>
      <c r="L49" s="75" t="s">
        <v>11</v>
      </c>
      <c r="M49" s="74">
        <v>197</v>
      </c>
      <c r="N49" s="105" t="str">
        <f t="shared" si="1"/>
        <v>CAGNONI  STEFANO</v>
      </c>
      <c r="O49" s="106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93" t="s">
        <v>26</v>
      </c>
      <c r="B50" s="93" t="s">
        <v>71</v>
      </c>
      <c r="C50" s="75" t="s">
        <v>14</v>
      </c>
      <c r="D50" s="74">
        <v>204</v>
      </c>
      <c r="E50" s="23" t="str">
        <f t="shared" si="0"/>
        <v>GRASSI MASSIMO</v>
      </c>
      <c r="F50" s="3"/>
      <c r="G50" s="3"/>
      <c r="J50" s="94" t="s">
        <v>28</v>
      </c>
      <c r="K50" s="94" t="s">
        <v>29</v>
      </c>
      <c r="L50" s="75" t="s">
        <v>404</v>
      </c>
      <c r="M50" s="74">
        <v>197</v>
      </c>
      <c r="N50" s="105" t="str">
        <f t="shared" si="1"/>
        <v>CIANTELLI FRANCESCO</v>
      </c>
      <c r="O50" s="106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93" t="s">
        <v>108</v>
      </c>
      <c r="B51" s="93" t="s">
        <v>109</v>
      </c>
      <c r="C51" s="75" t="s">
        <v>16</v>
      </c>
      <c r="D51" s="74">
        <v>204</v>
      </c>
      <c r="E51" s="23" t="str">
        <f t="shared" si="0"/>
        <v>SANTONI STEFANO</v>
      </c>
      <c r="F51" s="3"/>
      <c r="G51" s="3"/>
      <c r="H51" s="3"/>
      <c r="I51" s="3"/>
      <c r="J51" s="94" t="s">
        <v>237</v>
      </c>
      <c r="K51" s="94" t="s">
        <v>104</v>
      </c>
      <c r="L51" s="75" t="s">
        <v>34</v>
      </c>
      <c r="M51" s="74">
        <v>196</v>
      </c>
      <c r="N51" s="105" t="str">
        <f t="shared" si="1"/>
        <v>MATTEINI PAOLO</v>
      </c>
      <c r="O51" s="10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93" t="s">
        <v>233</v>
      </c>
      <c r="B52" s="93" t="s">
        <v>111</v>
      </c>
      <c r="C52" s="75" t="s">
        <v>23</v>
      </c>
      <c r="D52" s="74">
        <v>204</v>
      </c>
      <c r="E52" s="23" t="str">
        <f>CONCATENATE(A52," ",B52)</f>
        <v>DERCHI FILIPPO</v>
      </c>
      <c r="F52" s="3"/>
      <c r="G52" s="3"/>
      <c r="H52" s="3"/>
      <c r="I52" s="3"/>
      <c r="J52" s="94" t="s">
        <v>73</v>
      </c>
      <c r="K52" s="94" t="s">
        <v>74</v>
      </c>
      <c r="L52" s="75" t="s">
        <v>23</v>
      </c>
      <c r="M52" s="74">
        <v>196</v>
      </c>
      <c r="N52" s="105" t="str">
        <f t="shared" si="1"/>
        <v>ANICHINI ALDO</v>
      </c>
      <c r="O52" s="106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93" t="s">
        <v>12</v>
      </c>
      <c r="B53" s="93" t="s">
        <v>13</v>
      </c>
      <c r="C53" s="75" t="s">
        <v>14</v>
      </c>
      <c r="D53" s="74">
        <v>204</v>
      </c>
      <c r="E53" s="23" t="str">
        <f t="shared" si="0"/>
        <v>FIESOLI ALESSIO</v>
      </c>
      <c r="F53" s="3"/>
      <c r="G53" s="3"/>
      <c r="H53" s="3"/>
      <c r="I53" s="3"/>
      <c r="J53" s="94" t="s">
        <v>59</v>
      </c>
      <c r="K53" s="94" t="s">
        <v>13</v>
      </c>
      <c r="L53" s="75" t="s">
        <v>23</v>
      </c>
      <c r="M53" s="74">
        <v>196</v>
      </c>
      <c r="N53" s="105" t="str">
        <f t="shared" si="1"/>
        <v>FIORENTINI ALESSIO</v>
      </c>
      <c r="O53" s="10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93" t="s">
        <v>32</v>
      </c>
      <c r="B54" s="93" t="s">
        <v>33</v>
      </c>
      <c r="C54" s="75" t="s">
        <v>34</v>
      </c>
      <c r="D54" s="74">
        <v>203</v>
      </c>
      <c r="E54" s="23" t="str">
        <f t="shared" si="0"/>
        <v>BUSONI DANIELE</v>
      </c>
      <c r="F54" s="3"/>
      <c r="G54" s="3"/>
      <c r="H54" s="3"/>
      <c r="I54" s="3"/>
      <c r="J54" s="94" t="s">
        <v>110</v>
      </c>
      <c r="K54" s="94" t="s">
        <v>111</v>
      </c>
      <c r="L54" s="75" t="s">
        <v>403</v>
      </c>
      <c r="M54" s="74">
        <v>196</v>
      </c>
      <c r="N54" s="105" t="str">
        <f t="shared" si="1"/>
        <v>BARBINI FILIPPO</v>
      </c>
      <c r="O54" s="106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93" t="s">
        <v>7</v>
      </c>
      <c r="B55" s="93" t="s">
        <v>8</v>
      </c>
      <c r="C55" s="75" t="s">
        <v>14</v>
      </c>
      <c r="D55" s="74">
        <v>203</v>
      </c>
      <c r="E55" s="23" t="str">
        <f t="shared" si="0"/>
        <v>CECCARINI  LUCA</v>
      </c>
      <c r="F55" s="3"/>
      <c r="G55" s="3"/>
      <c r="H55" s="3"/>
      <c r="I55" s="3"/>
      <c r="J55" s="94" t="s">
        <v>112</v>
      </c>
      <c r="K55" s="94" t="s">
        <v>53</v>
      </c>
      <c r="L55" s="75" t="s">
        <v>34</v>
      </c>
      <c r="M55" s="74">
        <v>195</v>
      </c>
      <c r="N55" s="105" t="str">
        <f t="shared" si="1"/>
        <v>CASTAGNI MARCO</v>
      </c>
      <c r="O55" s="106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93" t="s">
        <v>51</v>
      </c>
      <c r="B56" s="93" t="s">
        <v>53</v>
      </c>
      <c r="C56" s="75" t="s">
        <v>54</v>
      </c>
      <c r="D56" s="74">
        <v>203</v>
      </c>
      <c r="E56" s="23" t="str">
        <f t="shared" si="0"/>
        <v>MONTAGNANI MARCO</v>
      </c>
      <c r="F56" s="3"/>
      <c r="G56" s="3"/>
      <c r="H56" s="3"/>
      <c r="I56" s="3"/>
      <c r="J56" s="94" t="s">
        <v>88</v>
      </c>
      <c r="K56" s="94" t="s">
        <v>89</v>
      </c>
      <c r="L56" s="62" t="s">
        <v>25</v>
      </c>
      <c r="M56" s="74">
        <v>195</v>
      </c>
      <c r="N56" s="105" t="str">
        <f t="shared" si="1"/>
        <v>CALAMAI CLAUDIO</v>
      </c>
      <c r="O56" s="10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93" t="s">
        <v>65</v>
      </c>
      <c r="B57" s="93" t="s">
        <v>66</v>
      </c>
      <c r="C57" s="75" t="s">
        <v>23</v>
      </c>
      <c r="D57" s="74">
        <v>202</v>
      </c>
      <c r="E57" s="23" t="str">
        <f t="shared" si="0"/>
        <v>MARCEDDU FABRIZIO</v>
      </c>
      <c r="F57" s="3"/>
      <c r="G57" s="3"/>
      <c r="H57" s="3"/>
      <c r="I57" s="3"/>
      <c r="J57" s="94" t="s">
        <v>56</v>
      </c>
      <c r="K57" s="94" t="s">
        <v>241</v>
      </c>
      <c r="L57" s="75" t="s">
        <v>25</v>
      </c>
      <c r="M57" s="74">
        <v>194</v>
      </c>
      <c r="N57" s="105" t="str">
        <f t="shared" si="1"/>
        <v>COGONI  ANGELO</v>
      </c>
      <c r="O57" s="106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93" t="s">
        <v>58</v>
      </c>
      <c r="B58" s="93" t="s">
        <v>8</v>
      </c>
      <c r="C58" s="75" t="s">
        <v>23</v>
      </c>
      <c r="D58" s="74">
        <v>202</v>
      </c>
      <c r="E58" s="23" t="str">
        <f t="shared" si="0"/>
        <v>ROMANACCI LUCA</v>
      </c>
      <c r="F58" s="3"/>
      <c r="G58" s="3"/>
      <c r="H58" s="3"/>
      <c r="I58" s="3"/>
      <c r="J58" s="94" t="s">
        <v>82</v>
      </c>
      <c r="K58" s="94" t="s">
        <v>27</v>
      </c>
      <c r="L58" s="75" t="s">
        <v>83</v>
      </c>
      <c r="M58" s="74">
        <v>194</v>
      </c>
      <c r="N58" s="105" t="str">
        <f t="shared" si="1"/>
        <v>VETTORI SIMONE</v>
      </c>
      <c r="O58" s="10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93" t="s">
        <v>72</v>
      </c>
      <c r="B59" s="93" t="s">
        <v>53</v>
      </c>
      <c r="C59" s="75" t="s">
        <v>14</v>
      </c>
      <c r="D59" s="74">
        <v>202</v>
      </c>
      <c r="E59" s="23" t="str">
        <f t="shared" si="0"/>
        <v>GERACI MARCO</v>
      </c>
      <c r="F59" s="3"/>
      <c r="G59" s="3"/>
      <c r="H59" s="3"/>
      <c r="I59" s="3"/>
      <c r="J59" s="94" t="s">
        <v>129</v>
      </c>
      <c r="K59" s="94" t="s">
        <v>130</v>
      </c>
      <c r="L59" s="75" t="s">
        <v>14</v>
      </c>
      <c r="M59" s="74">
        <v>193</v>
      </c>
      <c r="N59" s="105" t="str">
        <f t="shared" si="1"/>
        <v>CETARINI MARCELLO</v>
      </c>
      <c r="O59" s="10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93" t="s">
        <v>229</v>
      </c>
      <c r="B60" s="93" t="s">
        <v>230</v>
      </c>
      <c r="C60" s="75" t="s">
        <v>23</v>
      </c>
      <c r="D60" s="74">
        <v>202</v>
      </c>
      <c r="E60" s="23" t="str">
        <f t="shared" si="0"/>
        <v>FAVILLI DARIO</v>
      </c>
      <c r="F60" s="3"/>
      <c r="G60" s="3"/>
      <c r="H60" s="3"/>
      <c r="I60" s="3"/>
      <c r="J60" s="94" t="s">
        <v>93</v>
      </c>
      <c r="K60" s="94" t="s">
        <v>94</v>
      </c>
      <c r="L60" s="75" t="s">
        <v>23</v>
      </c>
      <c r="M60" s="74">
        <v>192</v>
      </c>
      <c r="N60" s="105" t="str">
        <f t="shared" si="1"/>
        <v>BAGNOLI ALESSANDRO</v>
      </c>
      <c r="O60" s="10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93" t="s">
        <v>30</v>
      </c>
      <c r="B61" s="93" t="s">
        <v>31</v>
      </c>
      <c r="C61" s="75" t="s">
        <v>25</v>
      </c>
      <c r="D61" s="74">
        <v>201</v>
      </c>
      <c r="E61" s="23" t="str">
        <f t="shared" si="0"/>
        <v>MACHI' GIOVANNI</v>
      </c>
      <c r="F61" s="3"/>
      <c r="G61" s="3"/>
      <c r="H61" s="3"/>
      <c r="I61" s="3"/>
      <c r="J61" s="94" t="s">
        <v>123</v>
      </c>
      <c r="K61" s="63" t="s">
        <v>124</v>
      </c>
      <c r="L61" s="75" t="s">
        <v>14</v>
      </c>
      <c r="M61" s="74">
        <v>190</v>
      </c>
      <c r="N61" s="105" t="str">
        <f t="shared" si="1"/>
        <v>PETRUZZI IURI</v>
      </c>
      <c r="O61" s="106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93" t="s">
        <v>56</v>
      </c>
      <c r="B62" s="93" t="s">
        <v>20</v>
      </c>
      <c r="C62" s="75" t="s">
        <v>25</v>
      </c>
      <c r="D62" s="74">
        <v>201</v>
      </c>
      <c r="E62" s="23" t="str">
        <f t="shared" si="0"/>
        <v>COGONI  LEONARDO</v>
      </c>
      <c r="F62" s="3"/>
      <c r="G62" s="3"/>
      <c r="H62" s="3"/>
      <c r="I62" s="3"/>
      <c r="J62" s="94"/>
      <c r="K62" s="94"/>
      <c r="L62" s="75"/>
      <c r="M62" s="74"/>
      <c r="N62" s="105" t="str">
        <f t="shared" si="1"/>
        <v xml:space="preserve"> </v>
      </c>
      <c r="O62" s="10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10" t="s">
        <v>144</v>
      </c>
      <c r="B64" s="111"/>
      <c r="C64" s="111"/>
      <c r="D64" s="112"/>
      <c r="E64" s="16"/>
      <c r="F64" s="3"/>
      <c r="G64" s="3"/>
      <c r="H64" s="3"/>
      <c r="I64" s="3"/>
      <c r="J64" s="113" t="s">
        <v>401</v>
      </c>
      <c r="K64" s="114"/>
      <c r="L64" s="114"/>
      <c r="M64" s="115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93" t="s">
        <v>56</v>
      </c>
      <c r="B66" s="93" t="s">
        <v>57</v>
      </c>
      <c r="C66" s="75" t="s">
        <v>25</v>
      </c>
      <c r="D66" s="74">
        <v>205</v>
      </c>
      <c r="E66" s="23" t="str">
        <f aca="true" t="shared" si="2" ref="E66:E81">CONCATENATE(A66," ",B66)</f>
        <v>COGONI  RICCARDO</v>
      </c>
      <c r="F66" s="3"/>
      <c r="G66" s="3"/>
      <c r="H66" s="3"/>
      <c r="I66" s="3"/>
      <c r="J66" s="94" t="s">
        <v>336</v>
      </c>
      <c r="K66" s="94" t="s">
        <v>109</v>
      </c>
      <c r="L66" s="75" t="s">
        <v>54</v>
      </c>
      <c r="M66" s="74">
        <v>202</v>
      </c>
      <c r="N66" s="23" t="str">
        <f aca="true" t="shared" si="3" ref="N66:N122">CONCATENATE(J66," ",K66)</f>
        <v>BECHELLI STEFANO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93" t="s">
        <v>19</v>
      </c>
      <c r="B67" s="93" t="s">
        <v>20</v>
      </c>
      <c r="C67" s="75" t="s">
        <v>14</v>
      </c>
      <c r="D67" s="74">
        <v>203</v>
      </c>
      <c r="E67" s="23" t="str">
        <f t="shared" si="2"/>
        <v>DECARIA LEONARDO</v>
      </c>
      <c r="F67" s="3"/>
      <c r="G67" s="3"/>
      <c r="H67" s="3"/>
      <c r="I67" s="3"/>
      <c r="J67" s="94" t="s">
        <v>363</v>
      </c>
      <c r="K67" s="94" t="s">
        <v>364</v>
      </c>
      <c r="L67" s="75" t="s">
        <v>80</v>
      </c>
      <c r="M67" s="74">
        <v>198</v>
      </c>
      <c r="N67" s="23" t="str">
        <f t="shared" si="3"/>
        <v>GIACALONE CARMELO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93" t="s">
        <v>84</v>
      </c>
      <c r="B68" s="93" t="s">
        <v>85</v>
      </c>
      <c r="C68" s="75" t="s">
        <v>16</v>
      </c>
      <c r="D68" s="74">
        <v>203</v>
      </c>
      <c r="E68" s="23" t="str">
        <f t="shared" si="2"/>
        <v>GRONCHI EMILIANO</v>
      </c>
      <c r="F68" s="3"/>
      <c r="G68" s="3"/>
      <c r="H68" s="3"/>
      <c r="I68" s="3"/>
      <c r="J68" s="94" t="s">
        <v>333</v>
      </c>
      <c r="K68" s="94" t="s">
        <v>334</v>
      </c>
      <c r="L68" s="75" t="s">
        <v>63</v>
      </c>
      <c r="M68" s="74">
        <v>198</v>
      </c>
      <c r="N68" s="23" t="str">
        <f t="shared" si="3"/>
        <v>BORCHI CRISTIAN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93" t="s">
        <v>70</v>
      </c>
      <c r="B69" s="93" t="s">
        <v>13</v>
      </c>
      <c r="C69" s="75" t="s">
        <v>14</v>
      </c>
      <c r="D69" s="74">
        <v>203</v>
      </c>
      <c r="E69" s="23" t="str">
        <f t="shared" si="2"/>
        <v>CIAPETTI ALESSIO</v>
      </c>
      <c r="F69" s="3"/>
      <c r="G69" s="3"/>
      <c r="H69" s="3"/>
      <c r="I69" s="3"/>
      <c r="J69" s="94" t="s">
        <v>366</v>
      </c>
      <c r="K69" s="94" t="s">
        <v>111</v>
      </c>
      <c r="L69" s="75" t="s">
        <v>23</v>
      </c>
      <c r="M69" s="74">
        <v>198</v>
      </c>
      <c r="N69" s="23" t="str">
        <f t="shared" si="3"/>
        <v>BONCOMPAGNI FILIPPO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93" t="s">
        <v>59</v>
      </c>
      <c r="B70" s="93" t="s">
        <v>60</v>
      </c>
      <c r="C70" s="75" t="s">
        <v>23</v>
      </c>
      <c r="D70" s="74">
        <v>203</v>
      </c>
      <c r="E70" s="23" t="str">
        <f t="shared" si="2"/>
        <v>FIORENTINI FABIANO</v>
      </c>
      <c r="F70" s="3"/>
      <c r="G70" s="3"/>
      <c r="H70" s="3"/>
      <c r="I70" s="3"/>
      <c r="J70" s="94" t="s">
        <v>374</v>
      </c>
      <c r="K70" s="94" t="s">
        <v>69</v>
      </c>
      <c r="L70" s="75" t="s">
        <v>54</v>
      </c>
      <c r="M70" s="74">
        <v>198</v>
      </c>
      <c r="N70" s="23" t="str">
        <f t="shared" si="3"/>
        <v>SANTINELLI MATTEO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93" t="s">
        <v>77</v>
      </c>
      <c r="B71" s="93" t="s">
        <v>78</v>
      </c>
      <c r="C71" s="75" t="s">
        <v>54</v>
      </c>
      <c r="D71" s="74">
        <v>202</v>
      </c>
      <c r="E71" s="23" t="str">
        <f t="shared" si="2"/>
        <v>SAMPIERI CARLO</v>
      </c>
      <c r="F71" s="3"/>
      <c r="G71" s="3"/>
      <c r="H71" s="3"/>
      <c r="I71" s="3"/>
      <c r="J71" s="94" t="s">
        <v>351</v>
      </c>
      <c r="K71" s="94" t="s">
        <v>115</v>
      </c>
      <c r="L71" s="75" t="s">
        <v>404</v>
      </c>
      <c r="M71" s="74">
        <v>198</v>
      </c>
      <c r="N71" s="23" t="str">
        <f t="shared" si="3"/>
        <v>LUCHETTI EDOARDO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93" t="s">
        <v>4</v>
      </c>
      <c r="B72" s="93" t="s">
        <v>5</v>
      </c>
      <c r="C72" s="75" t="s">
        <v>11</v>
      </c>
      <c r="D72" s="74">
        <v>201</v>
      </c>
      <c r="E72" s="23" t="str">
        <f t="shared" si="2"/>
        <v>LOMBARDI ALBERTO</v>
      </c>
      <c r="F72" s="3"/>
      <c r="G72" s="3"/>
      <c r="H72" s="3"/>
      <c r="I72" s="3"/>
      <c r="J72" s="94" t="s">
        <v>389</v>
      </c>
      <c r="K72" s="94" t="s">
        <v>120</v>
      </c>
      <c r="L72" s="75" t="s">
        <v>11</v>
      </c>
      <c r="M72" s="74">
        <v>197</v>
      </c>
      <c r="N72" s="23" t="str">
        <f t="shared" si="3"/>
        <v>CORRADI FEDERICO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93" t="s">
        <v>67</v>
      </c>
      <c r="B73" s="93" t="s">
        <v>29</v>
      </c>
      <c r="C73" s="75" t="s">
        <v>14</v>
      </c>
      <c r="D73" s="74">
        <v>201</v>
      </c>
      <c r="E73" s="23" t="str">
        <f t="shared" si="2"/>
        <v>CHELONI FRANCESCO</v>
      </c>
      <c r="F73" s="3"/>
      <c r="G73" s="3"/>
      <c r="H73" s="3"/>
      <c r="I73" s="3"/>
      <c r="J73" s="94" t="s">
        <v>388</v>
      </c>
      <c r="K73" s="94" t="s">
        <v>242</v>
      </c>
      <c r="L73" s="75" t="s">
        <v>11</v>
      </c>
      <c r="M73" s="74">
        <v>197</v>
      </c>
      <c r="N73" s="23" t="str">
        <f t="shared" si="3"/>
        <v>DELLA BARTOLA MIRKO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93" t="s">
        <v>228</v>
      </c>
      <c r="B74" s="93" t="s">
        <v>33</v>
      </c>
      <c r="C74" s="75" t="s">
        <v>34</v>
      </c>
      <c r="D74" s="74">
        <v>201</v>
      </c>
      <c r="E74" s="23" t="str">
        <f t="shared" si="2"/>
        <v>PALOMBO DANIELE</v>
      </c>
      <c r="F74" s="3"/>
      <c r="G74" s="3"/>
      <c r="H74" s="3"/>
      <c r="I74" s="3"/>
      <c r="J74" s="94" t="s">
        <v>132</v>
      </c>
      <c r="K74" s="94" t="s">
        <v>22</v>
      </c>
      <c r="L74" s="75" t="s">
        <v>80</v>
      </c>
      <c r="M74" s="74">
        <v>197</v>
      </c>
      <c r="N74" s="23" t="str">
        <f t="shared" si="3"/>
        <v>MARTELLI ANDREA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93" t="s">
        <v>35</v>
      </c>
      <c r="B75" s="93" t="s">
        <v>20</v>
      </c>
      <c r="C75" s="75" t="s">
        <v>14</v>
      </c>
      <c r="D75" s="74">
        <v>201</v>
      </c>
      <c r="E75" s="23" t="str">
        <f t="shared" si="2"/>
        <v>MOSCHI LEONARDO</v>
      </c>
      <c r="F75" s="3"/>
      <c r="G75" s="3"/>
      <c r="H75" s="3"/>
      <c r="I75" s="3"/>
      <c r="J75" s="94" t="s">
        <v>338</v>
      </c>
      <c r="K75" s="94" t="s">
        <v>20</v>
      </c>
      <c r="L75" s="75" t="s">
        <v>11</v>
      </c>
      <c r="M75" s="74">
        <v>197</v>
      </c>
      <c r="N75" s="23" t="str">
        <f t="shared" si="3"/>
        <v>BUTI LEONARDO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93" t="s">
        <v>96</v>
      </c>
      <c r="B76" s="93" t="s">
        <v>31</v>
      </c>
      <c r="C76" s="75" t="s">
        <v>80</v>
      </c>
      <c r="D76" s="74">
        <v>201</v>
      </c>
      <c r="E76" s="23" t="str">
        <f t="shared" si="2"/>
        <v>BOLOGNESI GIOVANNI</v>
      </c>
      <c r="F76" s="3"/>
      <c r="G76" s="3"/>
      <c r="H76" s="3"/>
      <c r="I76" s="3"/>
      <c r="J76" s="94" t="s">
        <v>365</v>
      </c>
      <c r="K76" s="94" t="s">
        <v>22</v>
      </c>
      <c r="L76" s="75" t="s">
        <v>80</v>
      </c>
      <c r="M76" s="74">
        <v>197</v>
      </c>
      <c r="N76" s="23" t="str">
        <f t="shared" si="3"/>
        <v>FRANCESCONI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93" t="s">
        <v>116</v>
      </c>
      <c r="B77" s="93" t="s">
        <v>117</v>
      </c>
      <c r="C77" s="75" t="s">
        <v>80</v>
      </c>
      <c r="D77" s="74">
        <v>201</v>
      </c>
      <c r="E77" s="23" t="str">
        <f t="shared" si="2"/>
        <v>FERRANTI ANTONIO</v>
      </c>
      <c r="F77" s="3"/>
      <c r="G77" s="3"/>
      <c r="H77" s="3"/>
      <c r="I77" s="3"/>
      <c r="J77" s="94" t="s">
        <v>373</v>
      </c>
      <c r="K77" s="94" t="s">
        <v>8</v>
      </c>
      <c r="L77" s="75" t="s">
        <v>80</v>
      </c>
      <c r="M77" s="74">
        <v>197</v>
      </c>
      <c r="N77" s="23" t="str">
        <f t="shared" si="3"/>
        <v>CHIAPPETTA LUCA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93" t="s">
        <v>79</v>
      </c>
      <c r="B78" s="93" t="s">
        <v>29</v>
      </c>
      <c r="C78" s="62" t="s">
        <v>80</v>
      </c>
      <c r="D78" s="74">
        <v>201</v>
      </c>
      <c r="E78" s="23" t="str">
        <f t="shared" si="2"/>
        <v>LOMBARDO FRANCESCO</v>
      </c>
      <c r="F78" s="3"/>
      <c r="G78" s="3"/>
      <c r="H78" s="3"/>
      <c r="I78" s="3"/>
      <c r="J78" s="94" t="s">
        <v>385</v>
      </c>
      <c r="K78" s="94" t="s">
        <v>240</v>
      </c>
      <c r="L78" s="75" t="s">
        <v>34</v>
      </c>
      <c r="M78" s="74">
        <v>196</v>
      </c>
      <c r="N78" s="23" t="str">
        <f t="shared" si="3"/>
        <v>FILLINI GIACOMO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93" t="s">
        <v>17</v>
      </c>
      <c r="B79" s="93" t="s">
        <v>18</v>
      </c>
      <c r="C79" s="75" t="s">
        <v>23</v>
      </c>
      <c r="D79" s="74">
        <v>200</v>
      </c>
      <c r="E79" s="23" t="str">
        <f t="shared" si="2"/>
        <v>CANEPA  VITTORIO</v>
      </c>
      <c r="F79" s="3"/>
      <c r="G79" s="3"/>
      <c r="H79" s="3"/>
      <c r="I79" s="3"/>
      <c r="J79" s="94" t="s">
        <v>238</v>
      </c>
      <c r="K79" s="94" t="s">
        <v>120</v>
      </c>
      <c r="L79" s="75" t="s">
        <v>23</v>
      </c>
      <c r="M79" s="74">
        <v>196</v>
      </c>
      <c r="N79" s="23" t="str">
        <f t="shared" si="3"/>
        <v>DISEGNI FEDERICO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93" t="s">
        <v>9</v>
      </c>
      <c r="B80" s="93" t="s">
        <v>10</v>
      </c>
      <c r="C80" s="75" t="s">
        <v>11</v>
      </c>
      <c r="D80" s="74">
        <v>199</v>
      </c>
      <c r="E80" s="23" t="str">
        <f t="shared" si="2"/>
        <v>NEPI FABIO</v>
      </c>
      <c r="F80" s="3"/>
      <c r="G80" s="3"/>
      <c r="H80" s="3"/>
      <c r="I80" s="3"/>
      <c r="J80" s="94" t="s">
        <v>128</v>
      </c>
      <c r="K80" s="94" t="s">
        <v>69</v>
      </c>
      <c r="L80" s="75" t="s">
        <v>404</v>
      </c>
      <c r="M80" s="74">
        <v>196</v>
      </c>
      <c r="N80" s="23" t="str">
        <f t="shared" si="3"/>
        <v>MARTINELLI MATTEO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93" t="s">
        <v>97</v>
      </c>
      <c r="B81" s="93" t="s">
        <v>98</v>
      </c>
      <c r="C81" s="75" t="s">
        <v>34</v>
      </c>
      <c r="D81" s="74">
        <v>197</v>
      </c>
      <c r="E81" s="23" t="str">
        <f t="shared" si="2"/>
        <v>CASAGLI REMO</v>
      </c>
      <c r="F81" s="3"/>
      <c r="G81" s="3"/>
      <c r="H81" s="3"/>
      <c r="I81" s="3"/>
      <c r="J81" s="94" t="s">
        <v>357</v>
      </c>
      <c r="K81" s="94" t="s">
        <v>358</v>
      </c>
      <c r="L81" s="75" t="s">
        <v>63</v>
      </c>
      <c r="M81" s="74">
        <v>196</v>
      </c>
      <c r="N81" s="23" t="str">
        <f t="shared" si="3"/>
        <v>MACCHIONI LORENZO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94" t="s">
        <v>138</v>
      </c>
      <c r="K82" s="94" t="s">
        <v>29</v>
      </c>
      <c r="L82" s="75" t="s">
        <v>25</v>
      </c>
      <c r="M82" s="74">
        <v>196</v>
      </c>
      <c r="N82" s="23" t="str">
        <f t="shared" si="3"/>
        <v>LANDI FRANCESCO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16" t="s">
        <v>145</v>
      </c>
      <c r="B83" s="111"/>
      <c r="C83" s="111"/>
      <c r="D83" s="112"/>
      <c r="E83" s="16"/>
      <c r="F83" s="3"/>
      <c r="G83" s="3"/>
      <c r="H83" s="3"/>
      <c r="I83" s="3"/>
      <c r="J83" s="94" t="s">
        <v>340</v>
      </c>
      <c r="K83" s="94" t="s">
        <v>117</v>
      </c>
      <c r="L83" s="75" t="s">
        <v>54</v>
      </c>
      <c r="M83" s="74">
        <v>196</v>
      </c>
      <c r="N83" s="23" t="str">
        <f t="shared" si="3"/>
        <v>DE GIOIA ANTONIO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94" t="s">
        <v>339</v>
      </c>
      <c r="K84" s="94" t="s">
        <v>22</v>
      </c>
      <c r="L84" s="75" t="s">
        <v>11</v>
      </c>
      <c r="M84" s="74">
        <v>196</v>
      </c>
      <c r="N84" s="23" t="str">
        <f t="shared" si="3"/>
        <v>PISCINI ANDREA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93" t="s">
        <v>332</v>
      </c>
      <c r="B85" s="93" t="s">
        <v>27</v>
      </c>
      <c r="C85" s="75" t="s">
        <v>25</v>
      </c>
      <c r="D85" s="74">
        <v>203</v>
      </c>
      <c r="E85" s="23" t="str">
        <f aca="true" t="shared" si="4" ref="E85:E100">CONCATENATE(A85," ",B85)</f>
        <v>SCARDIGLI SIMONE</v>
      </c>
      <c r="F85" s="3"/>
      <c r="G85" s="3"/>
      <c r="H85" s="3"/>
      <c r="I85" s="3"/>
      <c r="J85" s="94" t="s">
        <v>354</v>
      </c>
      <c r="K85" s="94" t="s">
        <v>94</v>
      </c>
      <c r="L85" s="75" t="s">
        <v>63</v>
      </c>
      <c r="M85" s="74">
        <v>196</v>
      </c>
      <c r="N85" s="23" t="str">
        <f t="shared" si="3"/>
        <v>PUCCI ALESSANDRO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93" t="s">
        <v>402</v>
      </c>
      <c r="B86" s="93" t="s">
        <v>234</v>
      </c>
      <c r="C86" s="75" t="s">
        <v>54</v>
      </c>
      <c r="D86" s="74">
        <v>203</v>
      </c>
      <c r="E86" s="23" t="str">
        <f t="shared" si="4"/>
        <v>MINNUCCI GIULIO</v>
      </c>
      <c r="F86" s="3"/>
      <c r="G86" s="3"/>
      <c r="H86" s="3"/>
      <c r="I86" s="3"/>
      <c r="J86" s="94" t="s">
        <v>235</v>
      </c>
      <c r="K86" s="94" t="s">
        <v>236</v>
      </c>
      <c r="L86" s="75" t="s">
        <v>54</v>
      </c>
      <c r="M86" s="74">
        <v>196</v>
      </c>
      <c r="N86" s="23" t="str">
        <f t="shared" si="3"/>
        <v>AMORE OLINTO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93" t="s">
        <v>73</v>
      </c>
      <c r="B87" s="93" t="s">
        <v>13</v>
      </c>
      <c r="C87" s="75" t="s">
        <v>23</v>
      </c>
      <c r="D87" s="74">
        <v>203</v>
      </c>
      <c r="E87" s="23" t="str">
        <f t="shared" si="4"/>
        <v>ANICHINI ALESSIO</v>
      </c>
      <c r="F87" s="3"/>
      <c r="G87" s="3"/>
      <c r="H87" s="3"/>
      <c r="I87" s="3"/>
      <c r="J87" s="94" t="s">
        <v>343</v>
      </c>
      <c r="K87" s="94" t="s">
        <v>242</v>
      </c>
      <c r="L87" s="75" t="s">
        <v>63</v>
      </c>
      <c r="M87" s="74">
        <v>196</v>
      </c>
      <c r="N87" s="23" t="str">
        <f t="shared" si="3"/>
        <v>SAVINO MIRKO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93" t="s">
        <v>21</v>
      </c>
      <c r="B88" s="93" t="s">
        <v>22</v>
      </c>
      <c r="C88" s="75" t="s">
        <v>14</v>
      </c>
      <c r="D88" s="74">
        <v>201</v>
      </c>
      <c r="E88" s="23" t="str">
        <f t="shared" si="4"/>
        <v>CASTELLANI ANDREA</v>
      </c>
      <c r="F88" s="3"/>
      <c r="G88" s="3"/>
      <c r="H88" s="3"/>
      <c r="I88" s="3"/>
      <c r="J88" s="94" t="s">
        <v>337</v>
      </c>
      <c r="K88" s="94" t="s">
        <v>10</v>
      </c>
      <c r="L88" s="75" t="s">
        <v>16</v>
      </c>
      <c r="M88" s="74">
        <v>196</v>
      </c>
      <c r="N88" s="23" t="str">
        <f t="shared" si="3"/>
        <v>CECCARELLI FABIO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93" t="s">
        <v>352</v>
      </c>
      <c r="B89" s="93" t="s">
        <v>353</v>
      </c>
      <c r="C89" s="75" t="s">
        <v>11</v>
      </c>
      <c r="D89" s="74">
        <v>199</v>
      </c>
      <c r="E89" s="23" t="str">
        <f t="shared" si="4"/>
        <v>CHIAVACCI IACOPO</v>
      </c>
      <c r="F89" s="3"/>
      <c r="G89" s="3"/>
      <c r="H89" s="3"/>
      <c r="I89" s="3"/>
      <c r="J89" s="94" t="s">
        <v>92</v>
      </c>
      <c r="K89" s="94" t="s">
        <v>22</v>
      </c>
      <c r="L89" s="75" t="s">
        <v>11</v>
      </c>
      <c r="M89" s="74">
        <v>196</v>
      </c>
      <c r="N89" s="23" t="str">
        <f t="shared" si="3"/>
        <v>TOMARCHIO ANDREA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93" t="s">
        <v>41</v>
      </c>
      <c r="B90" s="93" t="s">
        <v>43</v>
      </c>
      <c r="C90" s="75" t="s">
        <v>23</v>
      </c>
      <c r="D90" s="74">
        <v>199</v>
      </c>
      <c r="E90" s="23" t="str">
        <f t="shared" si="4"/>
        <v>NUCCI GIANNI</v>
      </c>
      <c r="F90" s="3"/>
      <c r="G90" s="3"/>
      <c r="H90" s="3"/>
      <c r="I90" s="3"/>
      <c r="J90" s="94" t="s">
        <v>52</v>
      </c>
      <c r="K90" s="94" t="s">
        <v>29</v>
      </c>
      <c r="L90" s="75" t="s">
        <v>11</v>
      </c>
      <c r="M90" s="74">
        <v>195</v>
      </c>
      <c r="N90" s="23" t="str">
        <f t="shared" si="3"/>
        <v>L'ABBATE  FRANCESCO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93" t="s">
        <v>232</v>
      </c>
      <c r="B91" s="93" t="s">
        <v>29</v>
      </c>
      <c r="C91" s="75" t="s">
        <v>23</v>
      </c>
      <c r="D91" s="74">
        <v>198</v>
      </c>
      <c r="E91" s="23" t="str">
        <f t="shared" si="4"/>
        <v>INCROCCI FRANCESCO</v>
      </c>
      <c r="F91" s="3"/>
      <c r="G91" s="3"/>
      <c r="H91" s="3"/>
      <c r="I91" s="3"/>
      <c r="J91" s="94" t="s">
        <v>246</v>
      </c>
      <c r="K91" s="94" t="s">
        <v>247</v>
      </c>
      <c r="L91" s="75" t="s">
        <v>14</v>
      </c>
      <c r="M91" s="74">
        <v>195</v>
      </c>
      <c r="N91" s="23" t="str">
        <f t="shared" si="3"/>
        <v>BERNOCCHI MAURIZIO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93" t="s">
        <v>99</v>
      </c>
      <c r="B92" s="93" t="s">
        <v>100</v>
      </c>
      <c r="C92" s="75" t="s">
        <v>14</v>
      </c>
      <c r="D92" s="74">
        <v>198</v>
      </c>
      <c r="E92" s="23" t="str">
        <f t="shared" si="4"/>
        <v>DOLFI MASSIMILIANO</v>
      </c>
      <c r="F92" s="3"/>
      <c r="G92" s="3"/>
      <c r="H92" s="3"/>
      <c r="I92" s="3"/>
      <c r="J92" s="94" t="s">
        <v>248</v>
      </c>
      <c r="K92" s="94" t="s">
        <v>249</v>
      </c>
      <c r="L92" s="75" t="s">
        <v>11</v>
      </c>
      <c r="M92" s="74">
        <v>195</v>
      </c>
      <c r="N92" s="23" t="str">
        <f t="shared" si="3"/>
        <v>DI NOIA SALVATORE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93" t="s">
        <v>61</v>
      </c>
      <c r="B93" s="93" t="s">
        <v>53</v>
      </c>
      <c r="C93" s="75" t="s">
        <v>11</v>
      </c>
      <c r="D93" s="74">
        <v>198</v>
      </c>
      <c r="E93" s="23" t="str">
        <f t="shared" si="4"/>
        <v>MOSCHINI MARCO</v>
      </c>
      <c r="F93" s="3"/>
      <c r="G93" s="3"/>
      <c r="H93" s="3"/>
      <c r="I93" s="3"/>
      <c r="J93" s="94" t="s">
        <v>239</v>
      </c>
      <c r="K93" s="94" t="s">
        <v>22</v>
      </c>
      <c r="L93" s="75" t="s">
        <v>34</v>
      </c>
      <c r="M93" s="74">
        <v>195</v>
      </c>
      <c r="N93" s="23" t="str">
        <f t="shared" si="3"/>
        <v>CECCONI ANDREA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93" t="s">
        <v>52</v>
      </c>
      <c r="B94" s="93" t="s">
        <v>55</v>
      </c>
      <c r="C94" s="75" t="s">
        <v>11</v>
      </c>
      <c r="D94" s="74">
        <v>198</v>
      </c>
      <c r="E94" s="23" t="str">
        <f t="shared" si="4"/>
        <v>L'ABBATE  GIANLUCA</v>
      </c>
      <c r="F94" s="3"/>
      <c r="G94" s="3"/>
      <c r="H94" s="3"/>
      <c r="I94" s="3"/>
      <c r="J94" s="94" t="s">
        <v>235</v>
      </c>
      <c r="K94" s="94" t="s">
        <v>240</v>
      </c>
      <c r="L94" s="75" t="s">
        <v>25</v>
      </c>
      <c r="M94" s="74">
        <v>195</v>
      </c>
      <c r="N94" s="23" t="str">
        <f t="shared" si="3"/>
        <v>AMORE GIACOMO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93" t="s">
        <v>68</v>
      </c>
      <c r="B95" s="93" t="s">
        <v>69</v>
      </c>
      <c r="C95" s="75" t="s">
        <v>14</v>
      </c>
      <c r="D95" s="74">
        <v>198</v>
      </c>
      <c r="E95" s="23" t="str">
        <f t="shared" si="4"/>
        <v>BARTOLI MATTEO</v>
      </c>
      <c r="F95" s="3"/>
      <c r="G95" s="3"/>
      <c r="H95" s="3"/>
      <c r="I95" s="3"/>
      <c r="J95" s="94" t="s">
        <v>368</v>
      </c>
      <c r="K95" s="94" t="s">
        <v>111</v>
      </c>
      <c r="L95" s="75" t="s">
        <v>80</v>
      </c>
      <c r="M95" s="74">
        <v>195</v>
      </c>
      <c r="N95" s="23" t="str">
        <f t="shared" si="3"/>
        <v>BIANCHINI FILIPPO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93" t="s">
        <v>81</v>
      </c>
      <c r="B96" s="93" t="s">
        <v>55</v>
      </c>
      <c r="C96" s="75" t="s">
        <v>14</v>
      </c>
      <c r="D96" s="74">
        <v>198</v>
      </c>
      <c r="E96" s="23" t="str">
        <f t="shared" si="4"/>
        <v>BINI GIANLUCA</v>
      </c>
      <c r="F96" s="3"/>
      <c r="G96" s="3"/>
      <c r="H96" s="3"/>
      <c r="I96" s="3"/>
      <c r="J96" s="94" t="s">
        <v>82</v>
      </c>
      <c r="K96" s="94" t="s">
        <v>5</v>
      </c>
      <c r="L96" s="75" t="s">
        <v>83</v>
      </c>
      <c r="M96" s="74">
        <v>195</v>
      </c>
      <c r="N96" s="23" t="str">
        <f t="shared" si="3"/>
        <v>VETTORI ALBERTO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93" t="s">
        <v>15</v>
      </c>
      <c r="B97" s="93" t="s">
        <v>10</v>
      </c>
      <c r="C97" s="75" t="s">
        <v>23</v>
      </c>
      <c r="D97" s="74">
        <v>197</v>
      </c>
      <c r="E97" s="23" t="str">
        <f t="shared" si="4"/>
        <v>SELMI FABIO</v>
      </c>
      <c r="F97" s="3"/>
      <c r="G97" s="3"/>
      <c r="H97" s="3"/>
      <c r="I97" s="3"/>
      <c r="J97" s="94" t="s">
        <v>359</v>
      </c>
      <c r="K97" s="94" t="s">
        <v>94</v>
      </c>
      <c r="L97" s="75" t="s">
        <v>63</v>
      </c>
      <c r="M97" s="74">
        <v>195</v>
      </c>
      <c r="N97" s="23" t="str">
        <f t="shared" si="3"/>
        <v>BATTINI ALESSANDRO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93" t="s">
        <v>64</v>
      </c>
      <c r="B98" s="93" t="s">
        <v>24</v>
      </c>
      <c r="C98" s="75" t="s">
        <v>14</v>
      </c>
      <c r="D98" s="74">
        <v>197</v>
      </c>
      <c r="E98" s="23" t="str">
        <f t="shared" si="4"/>
        <v>LA ROCCA ROBERTO</v>
      </c>
      <c r="F98" s="3"/>
      <c r="G98" s="3"/>
      <c r="H98" s="3"/>
      <c r="I98" s="3"/>
      <c r="J98" s="94" t="s">
        <v>108</v>
      </c>
      <c r="K98" s="94" t="s">
        <v>18</v>
      </c>
      <c r="L98" s="75" t="s">
        <v>16</v>
      </c>
      <c r="M98" s="74">
        <v>195</v>
      </c>
      <c r="N98" s="23" t="str">
        <f t="shared" si="3"/>
        <v>SANTONI VITTORIO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93" t="s">
        <v>103</v>
      </c>
      <c r="B99" s="93" t="s">
        <v>104</v>
      </c>
      <c r="C99" s="75" t="s">
        <v>14</v>
      </c>
      <c r="D99" s="74">
        <v>196</v>
      </c>
      <c r="E99" s="23" t="str">
        <f t="shared" si="4"/>
        <v>BORETTI  PAOLO</v>
      </c>
      <c r="F99" s="3"/>
      <c r="G99" s="3"/>
      <c r="H99" s="3"/>
      <c r="I99" s="3"/>
      <c r="J99" s="94" t="s">
        <v>378</v>
      </c>
      <c r="K99" s="94" t="s">
        <v>379</v>
      </c>
      <c r="L99" s="75" t="s">
        <v>80</v>
      </c>
      <c r="M99" s="74">
        <v>194</v>
      </c>
      <c r="N99" s="23" t="str">
        <f t="shared" si="3"/>
        <v xml:space="preserve">MENCUCCI MARCO 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93" t="s">
        <v>105</v>
      </c>
      <c r="B100" s="93" t="s">
        <v>106</v>
      </c>
      <c r="C100" s="75" t="s">
        <v>11</v>
      </c>
      <c r="D100" s="74">
        <v>195</v>
      </c>
      <c r="E100" s="23" t="str">
        <f t="shared" si="4"/>
        <v>GRAGNANI NICOLA</v>
      </c>
      <c r="F100" s="3"/>
      <c r="G100" s="3"/>
      <c r="H100" s="3"/>
      <c r="I100" s="3"/>
      <c r="J100" s="94" t="s">
        <v>367</v>
      </c>
      <c r="K100" s="94" t="s">
        <v>69</v>
      </c>
      <c r="L100" s="75" t="s">
        <v>11</v>
      </c>
      <c r="M100" s="74">
        <v>194</v>
      </c>
      <c r="N100" s="23" t="str">
        <f t="shared" si="3"/>
        <v>CAZZAROTTO MATTEO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94" t="s">
        <v>380</v>
      </c>
      <c r="K101" s="94" t="s">
        <v>20</v>
      </c>
      <c r="L101" s="75" t="s">
        <v>14</v>
      </c>
      <c r="M101" s="74">
        <v>194</v>
      </c>
      <c r="N101" s="23" t="str">
        <f t="shared" si="3"/>
        <v>GORINI LEONARDO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17" t="s">
        <v>399</v>
      </c>
      <c r="B102" s="111"/>
      <c r="C102" s="111"/>
      <c r="D102" s="112"/>
      <c r="E102" s="16"/>
      <c r="F102" s="3"/>
      <c r="G102" s="3"/>
      <c r="H102" s="3"/>
      <c r="I102" s="3"/>
      <c r="J102" s="94" t="s">
        <v>113</v>
      </c>
      <c r="K102" s="94" t="s">
        <v>94</v>
      </c>
      <c r="L102" s="75" t="s">
        <v>16</v>
      </c>
      <c r="M102" s="74">
        <v>194</v>
      </c>
      <c r="N102" s="23" t="str">
        <f t="shared" si="3"/>
        <v>REGGIO ALESSANDRO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94" t="s">
        <v>243</v>
      </c>
      <c r="K103" s="94" t="s">
        <v>57</v>
      </c>
      <c r="L103" s="75" t="s">
        <v>11</v>
      </c>
      <c r="M103" s="74">
        <v>194</v>
      </c>
      <c r="N103" s="23" t="str">
        <f t="shared" si="3"/>
        <v>TICCIATI RICCARDO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93" t="s">
        <v>90</v>
      </c>
      <c r="B104" s="93" t="s">
        <v>91</v>
      </c>
      <c r="C104" s="75" t="s">
        <v>14</v>
      </c>
      <c r="D104" s="74">
        <v>194</v>
      </c>
      <c r="E104" s="23" t="str">
        <f aca="true" t="shared" si="5" ref="E104:E132">CONCATENATE(A104," ",B104)</f>
        <v>PAOLI ELISA</v>
      </c>
      <c r="F104" s="3"/>
      <c r="G104" s="3"/>
      <c r="H104" s="3"/>
      <c r="I104" s="3"/>
      <c r="J104" s="94" t="s">
        <v>114</v>
      </c>
      <c r="K104" s="94" t="s">
        <v>115</v>
      </c>
      <c r="L104" s="75" t="s">
        <v>25</v>
      </c>
      <c r="M104" s="74">
        <v>194</v>
      </c>
      <c r="N104" s="23" t="str">
        <f t="shared" si="3"/>
        <v>MANTERI EDOARDO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93" t="s">
        <v>75</v>
      </c>
      <c r="B105" s="93" t="s">
        <v>76</v>
      </c>
      <c r="C105" s="75" t="s">
        <v>23</v>
      </c>
      <c r="D105" s="74">
        <v>191</v>
      </c>
      <c r="E105" s="23" t="str">
        <f t="shared" si="5"/>
        <v>CIULLO CHIARA</v>
      </c>
      <c r="F105" s="3"/>
      <c r="G105" s="3"/>
      <c r="H105" s="3"/>
      <c r="I105" s="3"/>
      <c r="J105" s="94" t="s">
        <v>381</v>
      </c>
      <c r="K105" s="94" t="s">
        <v>69</v>
      </c>
      <c r="L105" s="75" t="s">
        <v>377</v>
      </c>
      <c r="M105" s="74">
        <v>193</v>
      </c>
      <c r="N105" s="23" t="str">
        <f t="shared" si="3"/>
        <v>PISANI MATTEO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93" t="s">
        <v>32</v>
      </c>
      <c r="B106" s="93" t="s">
        <v>126</v>
      </c>
      <c r="C106" s="75" t="s">
        <v>25</v>
      </c>
      <c r="D106" s="74">
        <v>191</v>
      </c>
      <c r="E106" s="23" t="str">
        <f t="shared" si="5"/>
        <v>BUSONI PATRIZIA</v>
      </c>
      <c r="F106" s="3"/>
      <c r="G106" s="3"/>
      <c r="H106" s="3"/>
      <c r="I106" s="3"/>
      <c r="J106" s="94" t="s">
        <v>86</v>
      </c>
      <c r="K106" s="94" t="s">
        <v>87</v>
      </c>
      <c r="L106" s="75" t="s">
        <v>25</v>
      </c>
      <c r="M106" s="74">
        <v>193</v>
      </c>
      <c r="N106" s="23" t="str">
        <f t="shared" si="3"/>
        <v>QUARATESI MAURO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93" t="s">
        <v>135</v>
      </c>
      <c r="B107" s="93" t="s">
        <v>136</v>
      </c>
      <c r="C107" s="75" t="s">
        <v>11</v>
      </c>
      <c r="D107" s="74">
        <v>190</v>
      </c>
      <c r="E107" s="23" t="str">
        <f t="shared" si="5"/>
        <v>CARICO ANTONELLA</v>
      </c>
      <c r="F107" s="3"/>
      <c r="G107" s="3"/>
      <c r="H107" s="3"/>
      <c r="I107" s="3"/>
      <c r="J107" s="94" t="s">
        <v>254</v>
      </c>
      <c r="K107" s="94" t="s">
        <v>255</v>
      </c>
      <c r="L107" s="75" t="s">
        <v>34</v>
      </c>
      <c r="M107" s="74">
        <v>193</v>
      </c>
      <c r="N107" s="23" t="str">
        <f t="shared" si="3"/>
        <v>GERI EMANUELE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93" t="s">
        <v>382</v>
      </c>
      <c r="B108" s="93" t="s">
        <v>383</v>
      </c>
      <c r="C108" s="75" t="s">
        <v>23</v>
      </c>
      <c r="D108" s="74">
        <v>188</v>
      </c>
      <c r="E108" s="23" t="str">
        <f t="shared" si="5"/>
        <v>MARCHIONNESCHI ROSANNA</v>
      </c>
      <c r="F108" s="3"/>
      <c r="G108" s="3"/>
      <c r="H108" s="3"/>
      <c r="I108" s="3"/>
      <c r="J108" s="94" t="s">
        <v>360</v>
      </c>
      <c r="K108" s="94" t="s">
        <v>249</v>
      </c>
      <c r="L108" s="75" t="s">
        <v>6</v>
      </c>
      <c r="M108" s="74">
        <v>193</v>
      </c>
      <c r="N108" s="23" t="str">
        <f t="shared" si="3"/>
        <v>SCARRONE SALVATORE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93" t="s">
        <v>101</v>
      </c>
      <c r="B109" s="93" t="s">
        <v>102</v>
      </c>
      <c r="C109" s="75" t="s">
        <v>14</v>
      </c>
      <c r="D109" s="74">
        <v>188</v>
      </c>
      <c r="E109" s="23" t="str">
        <f t="shared" si="5"/>
        <v>CANDIA PAOLA</v>
      </c>
      <c r="F109" s="3"/>
      <c r="G109" s="3"/>
      <c r="H109" s="3"/>
      <c r="I109" s="3"/>
      <c r="J109" s="94" t="s">
        <v>118</v>
      </c>
      <c r="K109" s="94" t="s">
        <v>106</v>
      </c>
      <c r="L109" s="75" t="s">
        <v>11</v>
      </c>
      <c r="M109" s="74">
        <v>193</v>
      </c>
      <c r="N109" s="23" t="str">
        <f t="shared" si="3"/>
        <v>TOGNETTI NICOLA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93" t="s">
        <v>141</v>
      </c>
      <c r="B110" s="93" t="s">
        <v>142</v>
      </c>
      <c r="C110" s="75" t="s">
        <v>54</v>
      </c>
      <c r="D110" s="74">
        <v>188</v>
      </c>
      <c r="E110" s="23" t="str">
        <f t="shared" si="5"/>
        <v>BIBBIANI ALICE</v>
      </c>
      <c r="F110" s="3"/>
      <c r="G110" s="3"/>
      <c r="H110" s="3"/>
      <c r="I110" s="3"/>
      <c r="J110" s="94" t="s">
        <v>256</v>
      </c>
      <c r="K110" s="94" t="s">
        <v>257</v>
      </c>
      <c r="L110" s="75" t="s">
        <v>16</v>
      </c>
      <c r="M110" s="74">
        <v>193</v>
      </c>
      <c r="N110" s="23" t="str">
        <f t="shared" si="3"/>
        <v>RIBECAI DAVIDE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93" t="s">
        <v>137</v>
      </c>
      <c r="B111" s="93" t="s">
        <v>76</v>
      </c>
      <c r="C111" s="75" t="s">
        <v>23</v>
      </c>
      <c r="D111" s="74">
        <v>188</v>
      </c>
      <c r="E111" s="23" t="str">
        <f t="shared" si="5"/>
        <v>DESIATO CHIARA</v>
      </c>
      <c r="F111" s="3"/>
      <c r="G111" s="3"/>
      <c r="H111" s="3"/>
      <c r="I111" s="3"/>
      <c r="J111" s="94" t="s">
        <v>253</v>
      </c>
      <c r="K111" s="94" t="s">
        <v>33</v>
      </c>
      <c r="L111" s="75" t="s">
        <v>80</v>
      </c>
      <c r="M111" s="74">
        <v>193</v>
      </c>
      <c r="N111" s="23" t="str">
        <f t="shared" si="3"/>
        <v>CIARDI DUPRE' DANIELE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94" t="s">
        <v>370</v>
      </c>
      <c r="B112" s="94" t="s">
        <v>371</v>
      </c>
      <c r="C112" s="75" t="s">
        <v>80</v>
      </c>
      <c r="D112" s="74">
        <v>179</v>
      </c>
      <c r="E112" s="23" t="str">
        <f t="shared" si="5"/>
        <v>FUMAROLA DANIELA</v>
      </c>
      <c r="F112" s="3"/>
      <c r="G112" s="3"/>
      <c r="H112" s="3"/>
      <c r="I112" s="3"/>
      <c r="J112" s="94" t="s">
        <v>341</v>
      </c>
      <c r="K112" s="94" t="s">
        <v>115</v>
      </c>
      <c r="L112" s="75" t="s">
        <v>11</v>
      </c>
      <c r="M112" s="74">
        <v>192</v>
      </c>
      <c r="N112" s="23" t="str">
        <f t="shared" si="3"/>
        <v>BRAMBILLA EDOARDO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94" t="s">
        <v>376</v>
      </c>
      <c r="B113" s="94" t="s">
        <v>369</v>
      </c>
      <c r="C113" s="75" t="s">
        <v>403</v>
      </c>
      <c r="D113" s="74">
        <v>179</v>
      </c>
      <c r="E113" s="23" t="str">
        <f t="shared" si="5"/>
        <v>NAPPINI SARA</v>
      </c>
      <c r="F113" s="3"/>
      <c r="G113" s="3"/>
      <c r="H113" s="3"/>
      <c r="I113" s="3"/>
      <c r="J113" s="94" t="s">
        <v>131</v>
      </c>
      <c r="K113" s="94" t="s">
        <v>22</v>
      </c>
      <c r="L113" s="75" t="s">
        <v>16</v>
      </c>
      <c r="M113" s="74">
        <v>192</v>
      </c>
      <c r="N113" s="23" t="str">
        <f t="shared" si="3"/>
        <v>VANACORE ANDREA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94" t="s">
        <v>7</v>
      </c>
      <c r="B114" s="94" t="s">
        <v>134</v>
      </c>
      <c r="C114" s="75" t="s">
        <v>25</v>
      </c>
      <c r="D114" s="74">
        <v>177</v>
      </c>
      <c r="E114" s="23" t="str">
        <f t="shared" si="5"/>
        <v>CECCARINI  MANUELA</v>
      </c>
      <c r="F114" s="3"/>
      <c r="G114" s="3"/>
      <c r="H114" s="3"/>
      <c r="I114" s="3"/>
      <c r="J114" s="94" t="s">
        <v>244</v>
      </c>
      <c r="K114" s="94" t="s">
        <v>27</v>
      </c>
      <c r="L114" s="75" t="s">
        <v>107</v>
      </c>
      <c r="M114" s="74">
        <v>191</v>
      </c>
      <c r="N114" s="23" t="str">
        <f t="shared" si="3"/>
        <v>CASTELLACCI SIMONE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94" t="s">
        <v>259</v>
      </c>
      <c r="B115" s="94" t="s">
        <v>260</v>
      </c>
      <c r="C115" s="75" t="s">
        <v>23</v>
      </c>
      <c r="D115" s="74">
        <v>161</v>
      </c>
      <c r="E115" s="23" t="str">
        <f t="shared" si="5"/>
        <v>BARSOTTI FABIANA</v>
      </c>
      <c r="F115" s="3"/>
      <c r="G115" s="3"/>
      <c r="H115" s="3"/>
      <c r="I115" s="3"/>
      <c r="J115" s="94" t="s">
        <v>245</v>
      </c>
      <c r="K115" s="94" t="s">
        <v>230</v>
      </c>
      <c r="L115" s="75" t="s">
        <v>34</v>
      </c>
      <c r="M115" s="74">
        <v>191</v>
      </c>
      <c r="N115" s="23" t="str">
        <f t="shared" si="3"/>
        <v>OLIVELLI DARIO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93"/>
      <c r="B116" s="93"/>
      <c r="C116" s="75"/>
      <c r="D116" s="74"/>
      <c r="E116" s="23" t="str">
        <f t="shared" si="5"/>
        <v xml:space="preserve"> </v>
      </c>
      <c r="F116" s="3"/>
      <c r="G116" s="3"/>
      <c r="H116" s="3"/>
      <c r="I116" s="3"/>
      <c r="J116" s="94" t="s">
        <v>119</v>
      </c>
      <c r="K116" s="94" t="s">
        <v>120</v>
      </c>
      <c r="L116" s="75" t="s">
        <v>11</v>
      </c>
      <c r="M116" s="74">
        <v>190</v>
      </c>
      <c r="N116" s="23" t="str">
        <f t="shared" si="3"/>
        <v>MAGAGNINI FEDERICO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93"/>
      <c r="B117" s="93"/>
      <c r="C117" s="75"/>
      <c r="D117" s="74"/>
      <c r="E117" s="23" t="str">
        <f t="shared" si="5"/>
        <v xml:space="preserve"> </v>
      </c>
      <c r="F117" s="3"/>
      <c r="G117" s="3"/>
      <c r="H117" s="3"/>
      <c r="I117" s="3"/>
      <c r="J117" s="94" t="s">
        <v>139</v>
      </c>
      <c r="K117" s="94" t="s">
        <v>140</v>
      </c>
      <c r="L117" s="75" t="s">
        <v>6</v>
      </c>
      <c r="M117" s="74">
        <v>190</v>
      </c>
      <c r="N117" s="23" t="str">
        <f t="shared" si="3"/>
        <v>PRESTA PIERDOMENICO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93"/>
      <c r="B118" s="93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94" t="s">
        <v>133</v>
      </c>
      <c r="K118" s="94" t="s">
        <v>27</v>
      </c>
      <c r="L118" s="75" t="s">
        <v>11</v>
      </c>
      <c r="M118" s="74">
        <v>189</v>
      </c>
      <c r="N118" s="23" t="str">
        <f t="shared" si="3"/>
        <v>CAVALLINI SIMONE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90"/>
      <c r="B119" s="90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94" t="s">
        <v>125</v>
      </c>
      <c r="K119" s="94" t="s">
        <v>53</v>
      </c>
      <c r="L119" s="75" t="s">
        <v>6</v>
      </c>
      <c r="M119" s="74">
        <v>189</v>
      </c>
      <c r="N119" s="23" t="str">
        <f t="shared" si="3"/>
        <v>MECCARIELLO MARCO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90"/>
      <c r="B120" s="90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94" t="s">
        <v>391</v>
      </c>
      <c r="K120" s="63" t="s">
        <v>117</v>
      </c>
      <c r="L120" s="75" t="s">
        <v>34</v>
      </c>
      <c r="M120" s="74">
        <v>188</v>
      </c>
      <c r="N120" s="23" t="str">
        <f t="shared" si="3"/>
        <v>MELILLO ANTONIO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94" t="s">
        <v>355</v>
      </c>
      <c r="K121" s="94" t="s">
        <v>356</v>
      </c>
      <c r="L121" s="75" t="s">
        <v>80</v>
      </c>
      <c r="M121" s="74">
        <v>188</v>
      </c>
      <c r="N121" s="23" t="str">
        <f t="shared" si="3"/>
        <v>FABBRI FRANCO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94" t="s">
        <v>387</v>
      </c>
      <c r="K122" s="94" t="s">
        <v>358</v>
      </c>
      <c r="L122" s="75" t="s">
        <v>386</v>
      </c>
      <c r="M122" s="74">
        <v>187</v>
      </c>
      <c r="N122" s="23" t="str">
        <f t="shared" si="3"/>
        <v>NANNIPIERI LORENZO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94" t="s">
        <v>252</v>
      </c>
      <c r="K123" s="94" t="s">
        <v>71</v>
      </c>
      <c r="L123" s="75" t="s">
        <v>34</v>
      </c>
      <c r="M123" s="74">
        <v>187</v>
      </c>
      <c r="N123" s="23" t="str">
        <f aca="true" t="shared" si="6" ref="N123:N154">CONCATENATE(J123," ",K123)</f>
        <v>PANI MASSIMO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94" t="s">
        <v>93</v>
      </c>
      <c r="K124" s="94" t="s">
        <v>8</v>
      </c>
      <c r="L124" s="75" t="s">
        <v>25</v>
      </c>
      <c r="M124" s="74">
        <v>187</v>
      </c>
      <c r="N124" s="23" t="str">
        <f t="shared" si="6"/>
        <v>BAGNOLI LUCA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94" t="s">
        <v>121</v>
      </c>
      <c r="K125" s="94" t="s">
        <v>122</v>
      </c>
      <c r="L125" s="62" t="s">
        <v>6</v>
      </c>
      <c r="M125" s="74">
        <v>187</v>
      </c>
      <c r="N125" s="23" t="str">
        <f t="shared" si="6"/>
        <v>CALDINI GUIDO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94" t="s">
        <v>250</v>
      </c>
      <c r="K126" s="94" t="s">
        <v>251</v>
      </c>
      <c r="L126" s="75" t="s">
        <v>80</v>
      </c>
      <c r="M126" s="74">
        <v>186</v>
      </c>
      <c r="N126" s="23" t="str">
        <f t="shared" si="6"/>
        <v>FEDI ALIOSCIA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94" t="s">
        <v>342</v>
      </c>
      <c r="K127" s="94" t="s">
        <v>247</v>
      </c>
      <c r="L127" s="75" t="s">
        <v>80</v>
      </c>
      <c r="M127" s="74">
        <v>185</v>
      </c>
      <c r="N127" s="23" t="str">
        <f t="shared" si="6"/>
        <v>BELGUORI MAURIZIO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94" t="s">
        <v>335</v>
      </c>
      <c r="K128" s="94" t="s">
        <v>53</v>
      </c>
      <c r="L128" s="75" t="s">
        <v>83</v>
      </c>
      <c r="M128" s="74">
        <v>184</v>
      </c>
      <c r="N128" s="23" t="str">
        <f t="shared" si="6"/>
        <v>GALIGANI MARCO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94" t="s">
        <v>375</v>
      </c>
      <c r="K129" s="94" t="s">
        <v>94</v>
      </c>
      <c r="L129" s="75" t="s">
        <v>80</v>
      </c>
      <c r="M129" s="74">
        <v>181</v>
      </c>
      <c r="N129" s="23" t="str">
        <f t="shared" si="6"/>
        <v>GIUSTI ALESSANDRO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94" t="s">
        <v>258</v>
      </c>
      <c r="K130" s="94" t="s">
        <v>240</v>
      </c>
      <c r="L130" s="75" t="s">
        <v>80</v>
      </c>
      <c r="M130" s="74">
        <v>172</v>
      </c>
      <c r="N130" s="23" t="str">
        <f t="shared" si="6"/>
        <v>GIOVANNESCHI GIACOMO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93"/>
      <c r="K131" s="93"/>
      <c r="L131" s="75"/>
      <c r="M131" s="74"/>
      <c r="N131" s="23" t="str">
        <f t="shared" si="6"/>
        <v xml:space="preserve"> 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93"/>
      <c r="K132" s="93"/>
      <c r="L132" s="75"/>
      <c r="M132" s="74"/>
      <c r="N132" s="23" t="str">
        <f t="shared" si="6"/>
        <v xml:space="preserve"> 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93"/>
      <c r="K133" s="93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93"/>
      <c r="K134" s="63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93"/>
      <c r="K135" s="93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93"/>
      <c r="K136" s="9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93"/>
      <c r="K137" s="63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93"/>
      <c r="K138" s="93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93"/>
      <c r="K139" s="9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93"/>
      <c r="K140" s="93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93"/>
      <c r="K141" s="93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93"/>
      <c r="K142" s="93"/>
      <c r="L142" s="62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93"/>
      <c r="K143" s="93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93"/>
      <c r="K144" s="93"/>
      <c r="L144" s="75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93"/>
      <c r="K145" s="93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93"/>
      <c r="K146" s="93"/>
      <c r="L146" s="75"/>
      <c r="M146" s="80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93"/>
      <c r="K147" s="93"/>
      <c r="L147" s="75"/>
      <c r="M147" s="80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90"/>
      <c r="K148" s="90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90"/>
      <c r="K149" s="90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90"/>
      <c r="K150" s="90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90"/>
      <c r="K151" s="90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90"/>
      <c r="K152" s="90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90"/>
      <c r="K153" s="90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90"/>
      <c r="K154" s="90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90"/>
      <c r="K155" s="90"/>
      <c r="L155" s="75"/>
      <c r="M155" s="80"/>
      <c r="N155" s="23" t="str">
        <f aca="true" t="shared" si="7" ref="N155:N180">CONCATENATE(J155," ",K155)</f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90"/>
      <c r="K156" s="90"/>
      <c r="L156" s="75"/>
      <c r="M156" s="80"/>
      <c r="N156" s="23" t="str">
        <f t="shared" si="7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90"/>
      <c r="K157" s="90"/>
      <c r="L157" s="75"/>
      <c r="M157" s="80"/>
      <c r="N157" s="23" t="str">
        <f t="shared" si="7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90"/>
      <c r="K158" s="90"/>
      <c r="L158" s="75"/>
      <c r="M158" s="80"/>
      <c r="N158" s="23" t="str">
        <f t="shared" si="7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90"/>
      <c r="K159" s="90"/>
      <c r="L159" s="75"/>
      <c r="M159" s="80"/>
      <c r="N159" s="23" t="str">
        <f t="shared" si="7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90"/>
      <c r="K160" s="90"/>
      <c r="L160" s="75"/>
      <c r="M160" s="80"/>
      <c r="N160" s="23" t="str">
        <f t="shared" si="7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90"/>
      <c r="K161" s="90"/>
      <c r="L161" s="75"/>
      <c r="M161" s="80"/>
      <c r="N161" s="23" t="str">
        <f t="shared" si="7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90"/>
      <c r="K162" s="90"/>
      <c r="L162" s="75"/>
      <c r="M162" s="80"/>
      <c r="N162" s="23" t="str">
        <f t="shared" si="7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90"/>
      <c r="K163" s="90"/>
      <c r="L163" s="75"/>
      <c r="M163" s="80"/>
      <c r="N163" s="23" t="str">
        <f t="shared" si="7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90"/>
      <c r="K164" s="90"/>
      <c r="L164" s="75"/>
      <c r="M164" s="80"/>
      <c r="N164" s="23" t="str">
        <f t="shared" si="7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90"/>
      <c r="K165" s="90"/>
      <c r="L165" s="75"/>
      <c r="M165" s="80"/>
      <c r="N165" s="23" t="str">
        <f t="shared" si="7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23" t="str">
        <f t="shared" si="7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23" t="str">
        <f t="shared" si="7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23" t="str">
        <f t="shared" si="7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23" t="str">
        <f t="shared" si="7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23" t="str">
        <f t="shared" si="7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23" t="str">
        <f t="shared" si="7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23" t="str">
        <f t="shared" si="7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23" t="str">
        <f t="shared" si="7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23" t="str">
        <f t="shared" si="7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23" t="str">
        <f t="shared" si="7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23" t="str">
        <f t="shared" si="7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23" t="str">
        <f t="shared" si="7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23" t="str">
        <f t="shared" si="7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23" t="str">
        <f t="shared" si="7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23" t="str">
        <f t="shared" si="7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8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8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8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8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8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8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8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19" dxfId="5" operator="lessThan">
      <formula>0</formula>
    </cfRule>
  </conditionalFormatting>
  <conditionalFormatting sqref="I25:Z26">
    <cfRule type="cellIs" priority="20" dxfId="4" operator="lessThan">
      <formula>0</formula>
    </cfRule>
  </conditionalFormatting>
  <conditionalFormatting sqref="D31:D40">
    <cfRule type="containsBlanks" priority="23" dxfId="2">
      <formula>LEN(TRIM(D31))=0</formula>
    </cfRule>
  </conditionalFormatting>
  <conditionalFormatting sqref="D31:D40">
    <cfRule type="containsBlanks" priority="24" dxfId="1">
      <formula>LEN(TRIM(D31))=0</formula>
    </cfRule>
  </conditionalFormatting>
  <conditionalFormatting sqref="F10">
    <cfRule type="cellIs" priority="25" dxfId="0" operator="equal">
      <formula>"OK"</formula>
    </cfRule>
  </conditionalFormatting>
  <conditionalFormatting sqref="F11">
    <cfRule type="cellIs" priority="26" dxfId="0" operator="equal">
      <formula>"OK"</formula>
    </cfRule>
  </conditionalFormatting>
  <conditionalFormatting sqref="F14">
    <cfRule type="cellIs" priority="28" dxfId="0" operator="equal">
      <formula>"OK"</formula>
    </cfRule>
  </conditionalFormatting>
  <conditionalFormatting sqref="F15">
    <cfRule type="cellIs" priority="29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41:D42">
    <cfRule type="containsBlanks" priority="2" dxfId="2">
      <formula>LEN(TRIM(D41))=0</formula>
    </cfRule>
  </conditionalFormatting>
  <conditionalFormatting sqref="D41:D42">
    <cfRule type="containsBlanks" priority="3" dxfId="1">
      <formula>LEN(TRIM(D41))=0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$N$66:$N$130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17" t="s">
        <v>220</v>
      </c>
      <c r="B7" s="219" t="s">
        <v>171</v>
      </c>
      <c r="C7" s="220"/>
      <c r="D7" s="220"/>
      <c r="E7" s="221"/>
      <c r="F7" s="219" t="s">
        <v>172</v>
      </c>
      <c r="G7" s="221"/>
      <c r="H7" s="219" t="s">
        <v>173</v>
      </c>
      <c r="I7" s="220"/>
      <c r="J7" s="221"/>
      <c r="K7" s="217" t="s">
        <v>174</v>
      </c>
      <c r="L7" s="217" t="s">
        <v>175</v>
      </c>
      <c r="O7" s="30"/>
      <c r="P7" s="31"/>
      <c r="Q7" s="31"/>
      <c r="R7" s="30"/>
    </row>
    <row r="8" spans="1:18" ht="16.5" thickBot="1">
      <c r="A8" s="218"/>
      <c r="B8" s="222"/>
      <c r="C8" s="223"/>
      <c r="D8" s="223"/>
      <c r="E8" s="224"/>
      <c r="F8" s="222"/>
      <c r="G8" s="224"/>
      <c r="H8" s="222"/>
      <c r="I8" s="223"/>
      <c r="J8" s="224"/>
      <c r="K8" s="218"/>
      <c r="L8" s="218"/>
      <c r="O8" s="30"/>
      <c r="P8" s="31"/>
      <c r="Q8" s="31"/>
      <c r="R8" s="30"/>
    </row>
    <row r="9" spans="1:18" ht="16.5" thickBot="1">
      <c r="A9" s="249">
        <v>1</v>
      </c>
      <c r="B9" s="240" t="s">
        <v>272</v>
      </c>
      <c r="C9" s="241"/>
      <c r="D9" s="241"/>
      <c r="E9" s="242"/>
      <c r="F9" s="234">
        <f>SUM(K9:K13)</f>
        <v>14</v>
      </c>
      <c r="G9" s="235"/>
      <c r="H9" s="252" t="s">
        <v>162</v>
      </c>
      <c r="I9" s="253"/>
      <c r="J9" s="254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50"/>
      <c r="B10" s="243"/>
      <c r="C10" s="244"/>
      <c r="D10" s="244"/>
      <c r="E10" s="245"/>
      <c r="F10" s="236"/>
      <c r="G10" s="237"/>
      <c r="H10" s="225" t="s">
        <v>163</v>
      </c>
      <c r="I10" s="226"/>
      <c r="J10" s="227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50"/>
      <c r="B11" s="246"/>
      <c r="C11" s="247"/>
      <c r="D11" s="247"/>
      <c r="E11" s="248"/>
      <c r="F11" s="236"/>
      <c r="G11" s="237"/>
      <c r="H11" s="225" t="s">
        <v>165</v>
      </c>
      <c r="I11" s="226"/>
      <c r="J11" s="227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50"/>
      <c r="B12" s="228" t="s">
        <v>165</v>
      </c>
      <c r="C12" s="229"/>
      <c r="D12" s="229"/>
      <c r="E12" s="230"/>
      <c r="F12" s="236"/>
      <c r="G12" s="237"/>
      <c r="H12" s="225" t="s">
        <v>167</v>
      </c>
      <c r="I12" s="226"/>
      <c r="J12" s="227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51"/>
      <c r="B13" s="231"/>
      <c r="C13" s="232"/>
      <c r="D13" s="232"/>
      <c r="E13" s="233"/>
      <c r="F13" s="238"/>
      <c r="G13" s="239"/>
      <c r="H13" s="255" t="s">
        <v>169</v>
      </c>
      <c r="I13" s="256"/>
      <c r="J13" s="257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49">
        <v>2</v>
      </c>
      <c r="B14" s="240" t="s">
        <v>273</v>
      </c>
      <c r="C14" s="241"/>
      <c r="D14" s="241"/>
      <c r="E14" s="242"/>
      <c r="F14" s="234">
        <f>SUM(K14:K18)</f>
        <v>14</v>
      </c>
      <c r="G14" s="235"/>
      <c r="H14" s="252" t="s">
        <v>162</v>
      </c>
      <c r="I14" s="253"/>
      <c r="J14" s="254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50"/>
      <c r="B15" s="243"/>
      <c r="C15" s="244"/>
      <c r="D15" s="244"/>
      <c r="E15" s="245"/>
      <c r="F15" s="236"/>
      <c r="G15" s="237"/>
      <c r="H15" s="225" t="s">
        <v>196</v>
      </c>
      <c r="I15" s="226"/>
      <c r="J15" s="227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50"/>
      <c r="B16" s="246"/>
      <c r="C16" s="247"/>
      <c r="D16" s="247"/>
      <c r="E16" s="248"/>
      <c r="F16" s="236"/>
      <c r="G16" s="237"/>
      <c r="H16" s="225" t="s">
        <v>206</v>
      </c>
      <c r="I16" s="226"/>
      <c r="J16" s="227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50"/>
      <c r="B17" s="228" t="s">
        <v>196</v>
      </c>
      <c r="C17" s="229"/>
      <c r="D17" s="229"/>
      <c r="E17" s="230"/>
      <c r="F17" s="236"/>
      <c r="G17" s="237"/>
      <c r="H17" s="225" t="s">
        <v>167</v>
      </c>
      <c r="I17" s="226"/>
      <c r="J17" s="227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51"/>
      <c r="B18" s="231"/>
      <c r="C18" s="232"/>
      <c r="D18" s="232"/>
      <c r="E18" s="233"/>
      <c r="F18" s="238"/>
      <c r="G18" s="239"/>
      <c r="H18" s="255" t="s">
        <v>169</v>
      </c>
      <c r="I18" s="256"/>
      <c r="J18" s="257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49">
        <v>3</v>
      </c>
      <c r="B19" s="240" t="s">
        <v>217</v>
      </c>
      <c r="C19" s="241"/>
      <c r="D19" s="241"/>
      <c r="E19" s="242"/>
      <c r="F19" s="234">
        <f>SUM(K19:K23)</f>
        <v>15</v>
      </c>
      <c r="G19" s="235"/>
      <c r="H19" s="252" t="s">
        <v>202</v>
      </c>
      <c r="I19" s="253"/>
      <c r="J19" s="254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50"/>
      <c r="B20" s="243"/>
      <c r="C20" s="244"/>
      <c r="D20" s="244"/>
      <c r="E20" s="245"/>
      <c r="F20" s="236"/>
      <c r="G20" s="237"/>
      <c r="H20" s="225" t="s">
        <v>196</v>
      </c>
      <c r="I20" s="226"/>
      <c r="J20" s="227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50"/>
      <c r="B21" s="246"/>
      <c r="C21" s="247"/>
      <c r="D21" s="247"/>
      <c r="E21" s="248"/>
      <c r="F21" s="236"/>
      <c r="G21" s="237"/>
      <c r="H21" s="225" t="s">
        <v>206</v>
      </c>
      <c r="I21" s="226"/>
      <c r="J21" s="227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50"/>
      <c r="B22" s="228" t="s">
        <v>274</v>
      </c>
      <c r="C22" s="229"/>
      <c r="D22" s="229"/>
      <c r="E22" s="230"/>
      <c r="F22" s="236"/>
      <c r="G22" s="237"/>
      <c r="H22" s="225" t="s">
        <v>167</v>
      </c>
      <c r="I22" s="226"/>
      <c r="J22" s="227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51"/>
      <c r="B23" s="231"/>
      <c r="C23" s="232"/>
      <c r="D23" s="232"/>
      <c r="E23" s="233"/>
      <c r="F23" s="238"/>
      <c r="G23" s="239"/>
      <c r="H23" s="255" t="s">
        <v>169</v>
      </c>
      <c r="I23" s="256"/>
      <c r="J23" s="257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49">
        <v>4</v>
      </c>
      <c r="B24" s="240" t="s">
        <v>266</v>
      </c>
      <c r="C24" s="241"/>
      <c r="D24" s="241"/>
      <c r="E24" s="242"/>
      <c r="F24" s="234">
        <f>SUM(K24:K28)</f>
        <v>20</v>
      </c>
      <c r="G24" s="235"/>
      <c r="H24" s="252" t="s">
        <v>199</v>
      </c>
      <c r="I24" s="253"/>
      <c r="J24" s="254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50"/>
      <c r="B25" s="243"/>
      <c r="C25" s="244"/>
      <c r="D25" s="244"/>
      <c r="E25" s="245"/>
      <c r="F25" s="236"/>
      <c r="G25" s="237"/>
      <c r="H25" s="225" t="s">
        <v>214</v>
      </c>
      <c r="I25" s="226"/>
      <c r="J25" s="227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50"/>
      <c r="B26" s="246"/>
      <c r="C26" s="247"/>
      <c r="D26" s="247"/>
      <c r="E26" s="248"/>
      <c r="F26" s="236"/>
      <c r="G26" s="237"/>
      <c r="H26" s="225" t="s">
        <v>165</v>
      </c>
      <c r="I26" s="226"/>
      <c r="J26" s="227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50"/>
      <c r="B27" s="228" t="s">
        <v>195</v>
      </c>
      <c r="C27" s="229"/>
      <c r="D27" s="229"/>
      <c r="E27" s="230"/>
      <c r="F27" s="236"/>
      <c r="G27" s="237"/>
      <c r="H27" s="225" t="s">
        <v>195</v>
      </c>
      <c r="I27" s="226"/>
      <c r="J27" s="227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51"/>
      <c r="B28" s="231"/>
      <c r="C28" s="232"/>
      <c r="D28" s="232"/>
      <c r="E28" s="233"/>
      <c r="F28" s="238"/>
      <c r="G28" s="239"/>
      <c r="H28" s="255" t="s">
        <v>169</v>
      </c>
      <c r="I28" s="256"/>
      <c r="J28" s="257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49">
        <v>5</v>
      </c>
      <c r="B29" s="240" t="s">
        <v>275</v>
      </c>
      <c r="C29" s="241"/>
      <c r="D29" s="241"/>
      <c r="E29" s="242"/>
      <c r="F29" s="234">
        <f>SUM(K29:K33)</f>
        <v>21</v>
      </c>
      <c r="G29" s="235"/>
      <c r="H29" s="258" t="s">
        <v>199</v>
      </c>
      <c r="I29" s="259"/>
      <c r="J29" s="260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50"/>
      <c r="B30" s="243"/>
      <c r="C30" s="244"/>
      <c r="D30" s="244"/>
      <c r="E30" s="245"/>
      <c r="F30" s="236"/>
      <c r="G30" s="237"/>
      <c r="H30" s="225" t="s">
        <v>163</v>
      </c>
      <c r="I30" s="226"/>
      <c r="J30" s="227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50"/>
      <c r="B31" s="246"/>
      <c r="C31" s="247"/>
      <c r="D31" s="247"/>
      <c r="E31" s="248"/>
      <c r="F31" s="236"/>
      <c r="G31" s="237"/>
      <c r="H31" s="225" t="s">
        <v>165</v>
      </c>
      <c r="I31" s="226"/>
      <c r="J31" s="227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50"/>
      <c r="B32" s="228" t="s">
        <v>169</v>
      </c>
      <c r="C32" s="229"/>
      <c r="D32" s="229"/>
      <c r="E32" s="230"/>
      <c r="F32" s="236"/>
      <c r="G32" s="237"/>
      <c r="H32" s="225" t="s">
        <v>182</v>
      </c>
      <c r="I32" s="226"/>
      <c r="J32" s="227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51"/>
      <c r="B33" s="231"/>
      <c r="C33" s="232"/>
      <c r="D33" s="232"/>
      <c r="E33" s="233"/>
      <c r="F33" s="238"/>
      <c r="G33" s="239"/>
      <c r="H33" s="255" t="s">
        <v>169</v>
      </c>
      <c r="I33" s="256"/>
      <c r="J33" s="257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49">
        <v>6</v>
      </c>
      <c r="B34" s="240" t="s">
        <v>276</v>
      </c>
      <c r="C34" s="241"/>
      <c r="D34" s="241"/>
      <c r="E34" s="242"/>
      <c r="F34" s="234">
        <f>SUM(K34:K38)</f>
        <v>22</v>
      </c>
      <c r="G34" s="235"/>
      <c r="H34" s="252" t="s">
        <v>188</v>
      </c>
      <c r="I34" s="253"/>
      <c r="J34" s="254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50"/>
      <c r="B35" s="243"/>
      <c r="C35" s="244"/>
      <c r="D35" s="244"/>
      <c r="E35" s="245"/>
      <c r="F35" s="236"/>
      <c r="G35" s="237"/>
      <c r="H35" s="225" t="s">
        <v>163</v>
      </c>
      <c r="I35" s="226"/>
      <c r="J35" s="227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50"/>
      <c r="B36" s="246"/>
      <c r="C36" s="247"/>
      <c r="D36" s="247"/>
      <c r="E36" s="248"/>
      <c r="F36" s="236"/>
      <c r="G36" s="237"/>
      <c r="H36" s="225" t="s">
        <v>165</v>
      </c>
      <c r="I36" s="226"/>
      <c r="J36" s="227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50"/>
      <c r="B37" s="228" t="s">
        <v>263</v>
      </c>
      <c r="C37" s="229"/>
      <c r="D37" s="229"/>
      <c r="E37" s="230"/>
      <c r="F37" s="236"/>
      <c r="G37" s="237"/>
      <c r="H37" s="225" t="s">
        <v>167</v>
      </c>
      <c r="I37" s="226"/>
      <c r="J37" s="227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51"/>
      <c r="B38" s="231"/>
      <c r="C38" s="232"/>
      <c r="D38" s="232"/>
      <c r="E38" s="233"/>
      <c r="F38" s="238"/>
      <c r="G38" s="239"/>
      <c r="H38" s="255" t="s">
        <v>169</v>
      </c>
      <c r="I38" s="256"/>
      <c r="J38" s="257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49">
        <v>7</v>
      </c>
      <c r="B39" s="240" t="s">
        <v>277</v>
      </c>
      <c r="C39" s="241"/>
      <c r="D39" s="241"/>
      <c r="E39" s="242"/>
      <c r="F39" s="234">
        <f>SUM(K39:K43)</f>
        <v>24</v>
      </c>
      <c r="G39" s="235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50"/>
      <c r="B40" s="243"/>
      <c r="C40" s="244"/>
      <c r="D40" s="244"/>
      <c r="E40" s="245"/>
      <c r="F40" s="236"/>
      <c r="G40" s="237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50"/>
      <c r="B41" s="246"/>
      <c r="C41" s="247"/>
      <c r="D41" s="247"/>
      <c r="E41" s="248"/>
      <c r="F41" s="236"/>
      <c r="G41" s="237"/>
      <c r="H41" s="225" t="s">
        <v>165</v>
      </c>
      <c r="I41" s="226" t="s">
        <v>165</v>
      </c>
      <c r="J41" s="227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50"/>
      <c r="B42" s="228" t="s">
        <v>278</v>
      </c>
      <c r="C42" s="229"/>
      <c r="D42" s="229"/>
      <c r="E42" s="230"/>
      <c r="F42" s="236"/>
      <c r="G42" s="237"/>
      <c r="H42" s="225" t="s">
        <v>167</v>
      </c>
      <c r="I42" s="226" t="s">
        <v>167</v>
      </c>
      <c r="J42" s="227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51"/>
      <c r="B43" s="231"/>
      <c r="C43" s="232"/>
      <c r="D43" s="232"/>
      <c r="E43" s="233"/>
      <c r="F43" s="238"/>
      <c r="G43" s="239"/>
      <c r="H43" s="255" t="s">
        <v>187</v>
      </c>
      <c r="I43" s="256" t="s">
        <v>187</v>
      </c>
      <c r="J43" s="257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49">
        <v>8</v>
      </c>
      <c r="B44" s="240" t="s">
        <v>279</v>
      </c>
      <c r="C44" s="241"/>
      <c r="D44" s="241"/>
      <c r="E44" s="242"/>
      <c r="F44" s="234">
        <f>SUM(K44:K48)</f>
        <v>24</v>
      </c>
      <c r="G44" s="235"/>
      <c r="H44" s="252" t="s">
        <v>162</v>
      </c>
      <c r="I44" s="253"/>
      <c r="J44" s="254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50"/>
      <c r="B45" s="243"/>
      <c r="C45" s="244"/>
      <c r="D45" s="244"/>
      <c r="E45" s="245"/>
      <c r="F45" s="236"/>
      <c r="G45" s="237"/>
      <c r="H45" s="225" t="s">
        <v>163</v>
      </c>
      <c r="I45" s="226"/>
      <c r="J45" s="227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50"/>
      <c r="B46" s="246"/>
      <c r="C46" s="247"/>
      <c r="D46" s="247"/>
      <c r="E46" s="248"/>
      <c r="F46" s="236"/>
      <c r="G46" s="237"/>
      <c r="H46" s="225" t="s">
        <v>165</v>
      </c>
      <c r="I46" s="226"/>
      <c r="J46" s="227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50"/>
      <c r="B47" s="228" t="s">
        <v>262</v>
      </c>
      <c r="C47" s="229"/>
      <c r="D47" s="229"/>
      <c r="E47" s="230"/>
      <c r="F47" s="236"/>
      <c r="G47" s="237"/>
      <c r="H47" s="225" t="s">
        <v>167</v>
      </c>
      <c r="I47" s="226"/>
      <c r="J47" s="227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51"/>
      <c r="B48" s="231"/>
      <c r="C48" s="232"/>
      <c r="D48" s="232"/>
      <c r="E48" s="233"/>
      <c r="F48" s="238"/>
      <c r="G48" s="239"/>
      <c r="H48" s="255" t="s">
        <v>187</v>
      </c>
      <c r="I48" s="256"/>
      <c r="J48" s="257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49">
        <v>9</v>
      </c>
      <c r="B49" s="240" t="s">
        <v>280</v>
      </c>
      <c r="C49" s="241"/>
      <c r="D49" s="241"/>
      <c r="E49" s="242"/>
      <c r="F49" s="234">
        <f>SUM(K49:K53)</f>
        <v>25</v>
      </c>
      <c r="G49" s="235"/>
      <c r="H49" s="252" t="s">
        <v>202</v>
      </c>
      <c r="I49" s="253"/>
      <c r="J49" s="254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50"/>
      <c r="B50" s="243"/>
      <c r="C50" s="244"/>
      <c r="D50" s="244"/>
      <c r="E50" s="245"/>
      <c r="F50" s="236"/>
      <c r="G50" s="237"/>
      <c r="H50" s="225" t="s">
        <v>163</v>
      </c>
      <c r="I50" s="226"/>
      <c r="J50" s="227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50"/>
      <c r="B51" s="246"/>
      <c r="C51" s="247"/>
      <c r="D51" s="247"/>
      <c r="E51" s="248"/>
      <c r="F51" s="236"/>
      <c r="G51" s="237"/>
      <c r="H51" s="225" t="s">
        <v>165</v>
      </c>
      <c r="I51" s="226"/>
      <c r="J51" s="227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50"/>
      <c r="B52" s="228" t="s">
        <v>281</v>
      </c>
      <c r="C52" s="229"/>
      <c r="D52" s="229"/>
      <c r="E52" s="230"/>
      <c r="F52" s="236"/>
      <c r="G52" s="237"/>
      <c r="H52" s="225" t="s">
        <v>167</v>
      </c>
      <c r="I52" s="226"/>
      <c r="J52" s="227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51"/>
      <c r="B53" s="231"/>
      <c r="C53" s="232"/>
      <c r="D53" s="232"/>
      <c r="E53" s="233"/>
      <c r="F53" s="238"/>
      <c r="G53" s="239"/>
      <c r="H53" s="255" t="s">
        <v>187</v>
      </c>
      <c r="I53" s="256"/>
      <c r="J53" s="257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49">
        <v>10</v>
      </c>
      <c r="B54" s="240" t="s">
        <v>282</v>
      </c>
      <c r="C54" s="241"/>
      <c r="D54" s="241"/>
      <c r="E54" s="242"/>
      <c r="F54" s="234">
        <f>SUM(K54:K58)</f>
        <v>25</v>
      </c>
      <c r="G54" s="235"/>
      <c r="H54" s="252" t="s">
        <v>162</v>
      </c>
      <c r="I54" s="253"/>
      <c r="J54" s="254"/>
      <c r="K54" s="26">
        <v>1</v>
      </c>
      <c r="L54" s="27" t="s">
        <v>143</v>
      </c>
    </row>
    <row r="55" spans="1:12" ht="17.1" customHeight="1" thickBot="1">
      <c r="A55" s="250"/>
      <c r="B55" s="243"/>
      <c r="C55" s="244"/>
      <c r="D55" s="244"/>
      <c r="E55" s="245"/>
      <c r="F55" s="236"/>
      <c r="G55" s="237"/>
      <c r="H55" s="225" t="s">
        <v>200</v>
      </c>
      <c r="I55" s="226"/>
      <c r="J55" s="227"/>
      <c r="K55" s="26">
        <v>12</v>
      </c>
      <c r="L55" s="28" t="s">
        <v>164</v>
      </c>
    </row>
    <row r="56" spans="1:12" ht="17.1" customHeight="1" thickBot="1">
      <c r="A56" s="250"/>
      <c r="B56" s="246"/>
      <c r="C56" s="247"/>
      <c r="D56" s="247"/>
      <c r="E56" s="248"/>
      <c r="F56" s="236"/>
      <c r="G56" s="237"/>
      <c r="H56" s="225" t="s">
        <v>206</v>
      </c>
      <c r="I56" s="226"/>
      <c r="J56" s="227"/>
      <c r="K56" s="26">
        <v>6</v>
      </c>
      <c r="L56" s="28" t="s">
        <v>166</v>
      </c>
    </row>
    <row r="57" spans="1:12" ht="16.5" thickBot="1">
      <c r="A57" s="250"/>
      <c r="B57" s="228" t="s">
        <v>200</v>
      </c>
      <c r="C57" s="229"/>
      <c r="D57" s="229"/>
      <c r="E57" s="230"/>
      <c r="F57" s="236"/>
      <c r="G57" s="237"/>
      <c r="H57" s="225" t="s">
        <v>167</v>
      </c>
      <c r="I57" s="226"/>
      <c r="J57" s="227"/>
      <c r="K57" s="26">
        <v>4</v>
      </c>
      <c r="L57" s="28" t="s">
        <v>168</v>
      </c>
    </row>
    <row r="58" spans="1:12" ht="16.5" thickBot="1">
      <c r="A58" s="251"/>
      <c r="B58" s="231"/>
      <c r="C58" s="232"/>
      <c r="D58" s="232"/>
      <c r="E58" s="233"/>
      <c r="F58" s="238"/>
      <c r="G58" s="239"/>
      <c r="H58" s="255" t="s">
        <v>169</v>
      </c>
      <c r="I58" s="256"/>
      <c r="J58" s="257"/>
      <c r="K58" s="26">
        <v>2</v>
      </c>
      <c r="L58" s="29" t="s">
        <v>170</v>
      </c>
    </row>
    <row r="59" spans="1:18" ht="17.1" customHeight="1" thickBot="1">
      <c r="A59" s="249">
        <v>11</v>
      </c>
      <c r="B59" s="240" t="s">
        <v>283</v>
      </c>
      <c r="C59" s="241"/>
      <c r="D59" s="241"/>
      <c r="E59" s="242"/>
      <c r="F59" s="234">
        <f>SUM(K59:K63)</f>
        <v>26</v>
      </c>
      <c r="G59" s="235"/>
      <c r="H59" s="252" t="s">
        <v>199</v>
      </c>
      <c r="I59" s="253"/>
      <c r="J59" s="254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50"/>
      <c r="B60" s="243"/>
      <c r="C60" s="244"/>
      <c r="D60" s="244"/>
      <c r="E60" s="245"/>
      <c r="F60" s="236"/>
      <c r="G60" s="237"/>
      <c r="H60" s="225" t="s">
        <v>163</v>
      </c>
      <c r="I60" s="226"/>
      <c r="J60" s="227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50"/>
      <c r="B61" s="246"/>
      <c r="C61" s="247"/>
      <c r="D61" s="247"/>
      <c r="E61" s="248"/>
      <c r="F61" s="236"/>
      <c r="G61" s="237"/>
      <c r="H61" s="225" t="s">
        <v>203</v>
      </c>
      <c r="I61" s="226"/>
      <c r="J61" s="227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50"/>
      <c r="B62" s="228" t="s">
        <v>203</v>
      </c>
      <c r="C62" s="229"/>
      <c r="D62" s="229"/>
      <c r="E62" s="230"/>
      <c r="F62" s="236"/>
      <c r="G62" s="237"/>
      <c r="H62" s="225" t="s">
        <v>190</v>
      </c>
      <c r="I62" s="226"/>
      <c r="J62" s="227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51"/>
      <c r="B63" s="231"/>
      <c r="C63" s="232"/>
      <c r="D63" s="232"/>
      <c r="E63" s="233"/>
      <c r="F63" s="238"/>
      <c r="G63" s="239"/>
      <c r="H63" s="255" t="s">
        <v>169</v>
      </c>
      <c r="I63" s="256"/>
      <c r="J63" s="257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49">
        <v>12</v>
      </c>
      <c r="B64" s="240" t="s">
        <v>268</v>
      </c>
      <c r="C64" s="241"/>
      <c r="D64" s="241"/>
      <c r="E64" s="242"/>
      <c r="F64" s="234">
        <f>SUM(K64:K68)</f>
        <v>26</v>
      </c>
      <c r="G64" s="235"/>
      <c r="H64" s="252" t="s">
        <v>162</v>
      </c>
      <c r="I64" s="253"/>
      <c r="J64" s="254"/>
      <c r="K64" s="26">
        <f t="shared" si="2"/>
        <v>1</v>
      </c>
      <c r="L64" s="27" t="s">
        <v>143</v>
      </c>
    </row>
    <row r="65" spans="1:12" ht="17.1" customHeight="1" thickBot="1">
      <c r="A65" s="250"/>
      <c r="B65" s="243"/>
      <c r="C65" s="244"/>
      <c r="D65" s="244"/>
      <c r="E65" s="245"/>
      <c r="F65" s="236"/>
      <c r="G65" s="237"/>
      <c r="H65" s="225" t="s">
        <v>196</v>
      </c>
      <c r="I65" s="226"/>
      <c r="J65" s="227"/>
      <c r="K65" s="26">
        <f t="shared" si="2"/>
        <v>1</v>
      </c>
      <c r="L65" s="28" t="s">
        <v>164</v>
      </c>
    </row>
    <row r="66" spans="1:12" ht="17.1" customHeight="1" thickBot="1">
      <c r="A66" s="250"/>
      <c r="B66" s="246"/>
      <c r="C66" s="247"/>
      <c r="D66" s="247"/>
      <c r="E66" s="248"/>
      <c r="F66" s="236"/>
      <c r="G66" s="237"/>
      <c r="H66" s="225" t="s">
        <v>206</v>
      </c>
      <c r="I66" s="226"/>
      <c r="J66" s="227"/>
      <c r="K66" s="26">
        <f t="shared" si="2"/>
        <v>6</v>
      </c>
      <c r="L66" s="28" t="s">
        <v>166</v>
      </c>
    </row>
    <row r="67" spans="1:12" ht="16.5" thickBot="1">
      <c r="A67" s="250"/>
      <c r="B67" s="228" t="s">
        <v>261</v>
      </c>
      <c r="C67" s="229"/>
      <c r="D67" s="229"/>
      <c r="E67" s="230"/>
      <c r="F67" s="236"/>
      <c r="G67" s="237"/>
      <c r="H67" s="225" t="s">
        <v>167</v>
      </c>
      <c r="I67" s="226"/>
      <c r="J67" s="227"/>
      <c r="K67" s="26">
        <f t="shared" si="2"/>
        <v>4</v>
      </c>
      <c r="L67" s="28" t="s">
        <v>168</v>
      </c>
    </row>
    <row r="68" spans="1:18" ht="16.5" thickBot="1">
      <c r="A68" s="251"/>
      <c r="B68" s="231"/>
      <c r="C68" s="232"/>
      <c r="D68" s="232"/>
      <c r="E68" s="233"/>
      <c r="F68" s="238"/>
      <c r="G68" s="239"/>
      <c r="H68" s="255" t="s">
        <v>215</v>
      </c>
      <c r="I68" s="256"/>
      <c r="J68" s="257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49">
        <v>13</v>
      </c>
      <c r="B69" s="240" t="s">
        <v>284</v>
      </c>
      <c r="C69" s="241"/>
      <c r="D69" s="241"/>
      <c r="E69" s="242"/>
      <c r="F69" s="234">
        <f>SUM(K69:K73)</f>
        <v>27</v>
      </c>
      <c r="G69" s="235"/>
      <c r="H69" s="252" t="s">
        <v>188</v>
      </c>
      <c r="I69" s="253"/>
      <c r="J69" s="254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50"/>
      <c r="B70" s="243"/>
      <c r="C70" s="244"/>
      <c r="D70" s="244"/>
      <c r="E70" s="245"/>
      <c r="F70" s="236"/>
      <c r="G70" s="237"/>
      <c r="H70" s="225" t="s">
        <v>163</v>
      </c>
      <c r="I70" s="226" t="s">
        <v>163</v>
      </c>
      <c r="J70" s="227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50"/>
      <c r="B71" s="246"/>
      <c r="C71" s="247"/>
      <c r="D71" s="247"/>
      <c r="E71" s="248"/>
      <c r="F71" s="236"/>
      <c r="G71" s="237"/>
      <c r="H71" s="225" t="s">
        <v>165</v>
      </c>
      <c r="I71" s="226" t="s">
        <v>165</v>
      </c>
      <c r="J71" s="227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50"/>
      <c r="B72" s="228" t="s">
        <v>186</v>
      </c>
      <c r="C72" s="229"/>
      <c r="D72" s="229"/>
      <c r="E72" s="230"/>
      <c r="F72" s="236"/>
      <c r="G72" s="237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51"/>
      <c r="B73" s="231"/>
      <c r="C73" s="232"/>
      <c r="D73" s="232"/>
      <c r="E73" s="233"/>
      <c r="F73" s="238"/>
      <c r="G73" s="239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49">
        <v>14</v>
      </c>
      <c r="B74" s="240" t="s">
        <v>285</v>
      </c>
      <c r="C74" s="241"/>
      <c r="D74" s="241"/>
      <c r="E74" s="242"/>
      <c r="F74" s="234">
        <f>SUM(K74:K78)</f>
        <v>27</v>
      </c>
      <c r="G74" s="235"/>
      <c r="H74" s="252" t="s">
        <v>198</v>
      </c>
      <c r="I74" s="253"/>
      <c r="J74" s="254"/>
      <c r="K74" s="26">
        <f>INDEX(P34:Q130,MATCH(H74,P34:P130,0),2)</f>
        <v>4</v>
      </c>
      <c r="L74" s="27" t="s">
        <v>143</v>
      </c>
    </row>
    <row r="75" spans="1:12" ht="17.1" customHeight="1" thickBot="1">
      <c r="A75" s="250"/>
      <c r="B75" s="243"/>
      <c r="C75" s="244"/>
      <c r="D75" s="244"/>
      <c r="E75" s="245"/>
      <c r="F75" s="236"/>
      <c r="G75" s="237"/>
      <c r="H75" s="225" t="s">
        <v>200</v>
      </c>
      <c r="I75" s="226"/>
      <c r="J75" s="227"/>
      <c r="K75" s="26">
        <f>INDEX(P35:Q131,MATCH(H75,P35:P131,0),2)</f>
        <v>12</v>
      </c>
      <c r="L75" s="28" t="s">
        <v>164</v>
      </c>
    </row>
    <row r="76" spans="1:12" ht="17.1" customHeight="1" thickBot="1">
      <c r="A76" s="250"/>
      <c r="B76" s="246"/>
      <c r="C76" s="247"/>
      <c r="D76" s="247"/>
      <c r="E76" s="248"/>
      <c r="F76" s="236"/>
      <c r="G76" s="237"/>
      <c r="H76" s="225" t="s">
        <v>165</v>
      </c>
      <c r="I76" s="226"/>
      <c r="J76" s="227"/>
      <c r="K76" s="26">
        <v>-1</v>
      </c>
      <c r="L76" s="28" t="s">
        <v>166</v>
      </c>
    </row>
    <row r="77" spans="1:12" ht="16.5" thickBot="1">
      <c r="A77" s="250"/>
      <c r="B77" s="228" t="s">
        <v>286</v>
      </c>
      <c r="C77" s="229"/>
      <c r="D77" s="229"/>
      <c r="E77" s="230"/>
      <c r="F77" s="236"/>
      <c r="G77" s="237"/>
      <c r="H77" s="225" t="s">
        <v>182</v>
      </c>
      <c r="I77" s="226"/>
      <c r="J77" s="227"/>
      <c r="K77" s="26">
        <v>10</v>
      </c>
      <c r="L77" s="28" t="s">
        <v>168</v>
      </c>
    </row>
    <row r="78" spans="1:18" ht="16.5" thickBot="1">
      <c r="A78" s="251"/>
      <c r="B78" s="231"/>
      <c r="C78" s="232"/>
      <c r="D78" s="232"/>
      <c r="E78" s="233"/>
      <c r="F78" s="238"/>
      <c r="G78" s="239"/>
      <c r="H78" s="255" t="s">
        <v>169</v>
      </c>
      <c r="I78" s="256"/>
      <c r="J78" s="257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49">
        <v>15</v>
      </c>
      <c r="B79" s="240" t="s">
        <v>287</v>
      </c>
      <c r="C79" s="241"/>
      <c r="D79" s="241"/>
      <c r="E79" s="242"/>
      <c r="F79" s="234">
        <f>SUM(K79:K83)</f>
        <v>31</v>
      </c>
      <c r="G79" s="235"/>
      <c r="H79" s="252" t="s">
        <v>162</v>
      </c>
      <c r="I79" s="253"/>
      <c r="J79" s="254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50"/>
      <c r="B80" s="243"/>
      <c r="C80" s="244"/>
      <c r="D80" s="244"/>
      <c r="E80" s="245"/>
      <c r="F80" s="236"/>
      <c r="G80" s="237"/>
      <c r="H80" s="225" t="s">
        <v>163</v>
      </c>
      <c r="I80" s="226"/>
      <c r="J80" s="227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50"/>
      <c r="B81" s="246"/>
      <c r="C81" s="247"/>
      <c r="D81" s="247"/>
      <c r="E81" s="248"/>
      <c r="F81" s="236"/>
      <c r="G81" s="237"/>
      <c r="H81" s="225" t="s">
        <v>179</v>
      </c>
      <c r="I81" s="226"/>
      <c r="J81" s="227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50"/>
      <c r="B82" s="228" t="s">
        <v>212</v>
      </c>
      <c r="C82" s="229"/>
      <c r="D82" s="229"/>
      <c r="E82" s="230"/>
      <c r="F82" s="236"/>
      <c r="G82" s="237"/>
      <c r="H82" s="225" t="s">
        <v>167</v>
      </c>
      <c r="I82" s="226"/>
      <c r="J82" s="227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51"/>
      <c r="B83" s="231"/>
      <c r="C83" s="232"/>
      <c r="D83" s="232"/>
      <c r="E83" s="233"/>
      <c r="F83" s="238"/>
      <c r="G83" s="239"/>
      <c r="H83" s="255" t="s">
        <v>187</v>
      </c>
      <c r="I83" s="256"/>
      <c r="J83" s="257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49">
        <v>16</v>
      </c>
      <c r="B84" s="240" t="s">
        <v>288</v>
      </c>
      <c r="C84" s="241"/>
      <c r="D84" s="241"/>
      <c r="E84" s="242"/>
      <c r="F84" s="234">
        <f>SUM(K84:K88)</f>
        <v>31</v>
      </c>
      <c r="G84" s="235"/>
      <c r="H84" s="252" t="s">
        <v>202</v>
      </c>
      <c r="I84" s="253"/>
      <c r="J84" s="254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50"/>
      <c r="B85" s="243"/>
      <c r="C85" s="244"/>
      <c r="D85" s="244"/>
      <c r="E85" s="245"/>
      <c r="F85" s="236"/>
      <c r="G85" s="237"/>
      <c r="H85" s="225" t="s">
        <v>212</v>
      </c>
      <c r="I85" s="226"/>
      <c r="J85" s="227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50"/>
      <c r="B86" s="246"/>
      <c r="C86" s="247"/>
      <c r="D86" s="247"/>
      <c r="E86" s="248"/>
      <c r="F86" s="236"/>
      <c r="G86" s="237"/>
      <c r="H86" s="225" t="s">
        <v>206</v>
      </c>
      <c r="I86" s="226"/>
      <c r="J86" s="227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50"/>
      <c r="B87" s="228" t="s">
        <v>270</v>
      </c>
      <c r="C87" s="229"/>
      <c r="D87" s="229"/>
      <c r="E87" s="230"/>
      <c r="F87" s="236"/>
      <c r="G87" s="237"/>
      <c r="H87" s="225" t="s">
        <v>167</v>
      </c>
      <c r="I87" s="226"/>
      <c r="J87" s="227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51"/>
      <c r="B88" s="231"/>
      <c r="C88" s="232"/>
      <c r="D88" s="232"/>
      <c r="E88" s="233"/>
      <c r="F88" s="238"/>
      <c r="G88" s="239"/>
      <c r="H88" s="255" t="s">
        <v>187</v>
      </c>
      <c r="I88" s="256"/>
      <c r="J88" s="257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49">
        <v>17</v>
      </c>
      <c r="B89" s="240" t="s">
        <v>289</v>
      </c>
      <c r="C89" s="241"/>
      <c r="D89" s="241"/>
      <c r="E89" s="242"/>
      <c r="F89" s="234">
        <f>SUM(K89:K93)</f>
        <v>31</v>
      </c>
      <c r="G89" s="235"/>
      <c r="H89" s="252" t="s">
        <v>199</v>
      </c>
      <c r="I89" s="253"/>
      <c r="J89" s="254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50"/>
      <c r="B90" s="243"/>
      <c r="C90" s="244"/>
      <c r="D90" s="244"/>
      <c r="E90" s="245"/>
      <c r="F90" s="236"/>
      <c r="G90" s="237"/>
      <c r="H90" s="225" t="s">
        <v>212</v>
      </c>
      <c r="I90" s="226"/>
      <c r="J90" s="227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50"/>
      <c r="B91" s="246"/>
      <c r="C91" s="247"/>
      <c r="D91" s="247"/>
      <c r="E91" s="248"/>
      <c r="F91" s="236"/>
      <c r="G91" s="237"/>
      <c r="H91" s="225" t="s">
        <v>206</v>
      </c>
      <c r="I91" s="226"/>
      <c r="J91" s="227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50"/>
      <c r="B92" s="228" t="s">
        <v>206</v>
      </c>
      <c r="C92" s="229"/>
      <c r="D92" s="229"/>
      <c r="E92" s="230"/>
      <c r="F92" s="236"/>
      <c r="G92" s="237"/>
      <c r="H92" s="225" t="s">
        <v>167</v>
      </c>
      <c r="I92" s="226"/>
      <c r="J92" s="227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51"/>
      <c r="B93" s="231"/>
      <c r="C93" s="232"/>
      <c r="D93" s="232"/>
      <c r="E93" s="233"/>
      <c r="F93" s="238"/>
      <c r="G93" s="239"/>
      <c r="H93" s="255" t="s">
        <v>187</v>
      </c>
      <c r="I93" s="256"/>
      <c r="J93" s="257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49">
        <v>18</v>
      </c>
      <c r="B94" s="240" t="s">
        <v>290</v>
      </c>
      <c r="C94" s="241"/>
      <c r="D94" s="241"/>
      <c r="E94" s="242"/>
      <c r="F94" s="234">
        <f>SUM(K94:K98)</f>
        <v>31</v>
      </c>
      <c r="G94" s="235"/>
      <c r="H94" s="252" t="s">
        <v>162</v>
      </c>
      <c r="I94" s="253"/>
      <c r="J94" s="254"/>
      <c r="K94" s="26">
        <f t="shared" si="3"/>
        <v>1</v>
      </c>
      <c r="L94" s="27" t="s">
        <v>143</v>
      </c>
    </row>
    <row r="95" spans="1:12" ht="17.1" customHeight="1" thickBot="1">
      <c r="A95" s="250"/>
      <c r="B95" s="243"/>
      <c r="C95" s="244"/>
      <c r="D95" s="244"/>
      <c r="E95" s="245"/>
      <c r="F95" s="236"/>
      <c r="G95" s="237"/>
      <c r="H95" s="225" t="s">
        <v>196</v>
      </c>
      <c r="I95" s="226"/>
      <c r="J95" s="227"/>
      <c r="K95" s="26">
        <f t="shared" si="3"/>
        <v>1</v>
      </c>
      <c r="L95" s="28" t="s">
        <v>164</v>
      </c>
    </row>
    <row r="96" spans="1:12" ht="17.1" customHeight="1" thickBot="1">
      <c r="A96" s="250"/>
      <c r="B96" s="246"/>
      <c r="C96" s="247"/>
      <c r="D96" s="247"/>
      <c r="E96" s="248"/>
      <c r="F96" s="236"/>
      <c r="G96" s="237"/>
      <c r="H96" s="225" t="s">
        <v>206</v>
      </c>
      <c r="I96" s="226"/>
      <c r="J96" s="227"/>
      <c r="K96" s="26">
        <f t="shared" si="3"/>
        <v>6</v>
      </c>
      <c r="L96" s="28" t="s">
        <v>166</v>
      </c>
    </row>
    <row r="97" spans="1:12" ht="16.5" thickBot="1">
      <c r="A97" s="250"/>
      <c r="B97" s="228" t="s">
        <v>199</v>
      </c>
      <c r="C97" s="229"/>
      <c r="D97" s="229"/>
      <c r="E97" s="230"/>
      <c r="F97" s="236"/>
      <c r="G97" s="237"/>
      <c r="H97" s="225" t="s">
        <v>167</v>
      </c>
      <c r="I97" s="226"/>
      <c r="J97" s="227"/>
      <c r="K97" s="26">
        <f t="shared" si="3"/>
        <v>4</v>
      </c>
      <c r="L97" s="28" t="s">
        <v>168</v>
      </c>
    </row>
    <row r="98" spans="1:18" ht="16.5" thickBot="1">
      <c r="A98" s="251"/>
      <c r="B98" s="231"/>
      <c r="C98" s="232"/>
      <c r="D98" s="232"/>
      <c r="E98" s="233"/>
      <c r="F98" s="238"/>
      <c r="G98" s="239"/>
      <c r="H98" s="255" t="s">
        <v>185</v>
      </c>
      <c r="I98" s="256"/>
      <c r="J98" s="257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49">
        <v>19</v>
      </c>
      <c r="B99" s="240" t="s">
        <v>291</v>
      </c>
      <c r="C99" s="241"/>
      <c r="D99" s="241"/>
      <c r="E99" s="242"/>
      <c r="F99" s="234">
        <f>SUM(K99:K103)</f>
        <v>32</v>
      </c>
      <c r="G99" s="235"/>
      <c r="H99" s="252" t="s">
        <v>188</v>
      </c>
      <c r="I99" s="253"/>
      <c r="J99" s="254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50"/>
      <c r="B100" s="243"/>
      <c r="C100" s="244"/>
      <c r="D100" s="244"/>
      <c r="E100" s="245"/>
      <c r="F100" s="236"/>
      <c r="G100" s="237"/>
      <c r="H100" s="225" t="s">
        <v>211</v>
      </c>
      <c r="I100" s="226"/>
      <c r="J100" s="227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50"/>
      <c r="B101" s="246"/>
      <c r="C101" s="247"/>
      <c r="D101" s="247"/>
      <c r="E101" s="248"/>
      <c r="F101" s="236"/>
      <c r="G101" s="237"/>
      <c r="H101" s="225" t="s">
        <v>213</v>
      </c>
      <c r="I101" s="226"/>
      <c r="J101" s="227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50"/>
      <c r="B102" s="228" t="s">
        <v>292</v>
      </c>
      <c r="C102" s="229"/>
      <c r="D102" s="229"/>
      <c r="E102" s="230"/>
      <c r="F102" s="236"/>
      <c r="G102" s="237"/>
      <c r="H102" s="225" t="s">
        <v>167</v>
      </c>
      <c r="I102" s="226"/>
      <c r="J102" s="227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51"/>
      <c r="B103" s="231"/>
      <c r="C103" s="232"/>
      <c r="D103" s="232"/>
      <c r="E103" s="233"/>
      <c r="F103" s="238"/>
      <c r="G103" s="239"/>
      <c r="H103" s="255" t="s">
        <v>169</v>
      </c>
      <c r="I103" s="256"/>
      <c r="J103" s="257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49">
        <v>20</v>
      </c>
      <c r="B104" s="240" t="s">
        <v>293</v>
      </c>
      <c r="C104" s="241"/>
      <c r="D104" s="241"/>
      <c r="E104" s="242"/>
      <c r="F104" s="234">
        <f>SUM(K104:K108)</f>
        <v>32</v>
      </c>
      <c r="G104" s="235"/>
      <c r="H104" s="252" t="s">
        <v>162</v>
      </c>
      <c r="I104" s="253"/>
      <c r="J104" s="254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50"/>
      <c r="B105" s="243"/>
      <c r="C105" s="244"/>
      <c r="D105" s="244"/>
      <c r="E105" s="245"/>
      <c r="F105" s="236"/>
      <c r="G105" s="237"/>
      <c r="H105" s="225" t="s">
        <v>196</v>
      </c>
      <c r="I105" s="226"/>
      <c r="J105" s="227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50"/>
      <c r="B106" s="246"/>
      <c r="C106" s="247"/>
      <c r="D106" s="247"/>
      <c r="E106" s="248"/>
      <c r="F106" s="236"/>
      <c r="G106" s="237"/>
      <c r="H106" s="225" t="s">
        <v>206</v>
      </c>
      <c r="I106" s="226"/>
      <c r="J106" s="227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50"/>
      <c r="B107" s="228" t="s">
        <v>294</v>
      </c>
      <c r="C107" s="229"/>
      <c r="D107" s="229"/>
      <c r="E107" s="230"/>
      <c r="F107" s="236"/>
      <c r="G107" s="237"/>
      <c r="H107" s="225" t="s">
        <v>194</v>
      </c>
      <c r="I107" s="226"/>
      <c r="J107" s="227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51"/>
      <c r="B108" s="231"/>
      <c r="C108" s="232"/>
      <c r="D108" s="232"/>
      <c r="E108" s="233"/>
      <c r="F108" s="238"/>
      <c r="G108" s="239"/>
      <c r="H108" s="255" t="s">
        <v>185</v>
      </c>
      <c r="I108" s="256"/>
      <c r="J108" s="257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49">
        <v>21</v>
      </c>
      <c r="B109" s="240" t="s">
        <v>295</v>
      </c>
      <c r="C109" s="241"/>
      <c r="D109" s="241"/>
      <c r="E109" s="242"/>
      <c r="F109" s="234">
        <f>SUM(K109:K113)</f>
        <v>32</v>
      </c>
      <c r="G109" s="235"/>
      <c r="H109" s="252" t="s">
        <v>162</v>
      </c>
      <c r="I109" s="253"/>
      <c r="J109" s="254"/>
      <c r="K109" s="26">
        <f t="shared" si="3"/>
        <v>1</v>
      </c>
      <c r="L109" s="27" t="s">
        <v>143</v>
      </c>
    </row>
    <row r="110" spans="1:12" ht="17.1" customHeight="1" thickBot="1">
      <c r="A110" s="250"/>
      <c r="B110" s="243"/>
      <c r="C110" s="244"/>
      <c r="D110" s="244"/>
      <c r="E110" s="245"/>
      <c r="F110" s="236"/>
      <c r="G110" s="237"/>
      <c r="H110" s="225" t="s">
        <v>192</v>
      </c>
      <c r="I110" s="226"/>
      <c r="J110" s="227"/>
      <c r="K110" s="26">
        <f t="shared" si="3"/>
        <v>9</v>
      </c>
      <c r="L110" s="28" t="s">
        <v>164</v>
      </c>
    </row>
    <row r="111" spans="1:12" ht="17.1" customHeight="1" thickBot="1">
      <c r="A111" s="250"/>
      <c r="B111" s="246"/>
      <c r="C111" s="247"/>
      <c r="D111" s="247"/>
      <c r="E111" s="248"/>
      <c r="F111" s="236"/>
      <c r="G111" s="237"/>
      <c r="H111" s="225" t="s">
        <v>203</v>
      </c>
      <c r="I111" s="226"/>
      <c r="J111" s="227"/>
      <c r="K111" s="26">
        <f t="shared" si="3"/>
        <v>5</v>
      </c>
      <c r="L111" s="28" t="s">
        <v>166</v>
      </c>
    </row>
    <row r="112" spans="1:12" ht="16.5" thickBot="1">
      <c r="A112" s="250"/>
      <c r="B112" s="228" t="s">
        <v>296</v>
      </c>
      <c r="C112" s="229"/>
      <c r="D112" s="229"/>
      <c r="E112" s="230"/>
      <c r="F112" s="236"/>
      <c r="G112" s="237"/>
      <c r="H112" s="225" t="s">
        <v>194</v>
      </c>
      <c r="I112" s="226"/>
      <c r="J112" s="227"/>
      <c r="K112" s="26">
        <f t="shared" si="3"/>
        <v>5</v>
      </c>
      <c r="L112" s="28" t="s">
        <v>168</v>
      </c>
    </row>
    <row r="113" spans="1:18" ht="16.5" thickBot="1">
      <c r="A113" s="251"/>
      <c r="B113" s="231"/>
      <c r="C113" s="232"/>
      <c r="D113" s="232"/>
      <c r="E113" s="233"/>
      <c r="F113" s="238"/>
      <c r="G113" s="239"/>
      <c r="H113" s="255" t="s">
        <v>187</v>
      </c>
      <c r="I113" s="256"/>
      <c r="J113" s="257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49">
        <v>22</v>
      </c>
      <c r="B114" s="240" t="s">
        <v>297</v>
      </c>
      <c r="C114" s="241"/>
      <c r="D114" s="241"/>
      <c r="E114" s="242"/>
      <c r="F114" s="234">
        <f>SUM(K114:K118)</f>
        <v>34</v>
      </c>
      <c r="G114" s="235"/>
      <c r="H114" s="252" t="s">
        <v>202</v>
      </c>
      <c r="I114" s="253"/>
      <c r="J114" s="254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50"/>
      <c r="B115" s="243"/>
      <c r="C115" s="244"/>
      <c r="D115" s="244"/>
      <c r="E115" s="245"/>
      <c r="F115" s="236"/>
      <c r="G115" s="237"/>
      <c r="H115" s="225" t="s">
        <v>189</v>
      </c>
      <c r="I115" s="226"/>
      <c r="J115" s="227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50"/>
      <c r="B116" s="246"/>
      <c r="C116" s="247"/>
      <c r="D116" s="247"/>
      <c r="E116" s="248"/>
      <c r="F116" s="236"/>
      <c r="G116" s="237"/>
      <c r="H116" s="225" t="s">
        <v>206</v>
      </c>
      <c r="I116" s="226"/>
      <c r="J116" s="227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50"/>
      <c r="B117" s="228" t="s">
        <v>197</v>
      </c>
      <c r="C117" s="229"/>
      <c r="D117" s="229"/>
      <c r="E117" s="230"/>
      <c r="F117" s="236"/>
      <c r="G117" s="237"/>
      <c r="H117" s="225" t="s">
        <v>167</v>
      </c>
      <c r="I117" s="226"/>
      <c r="J117" s="227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51"/>
      <c r="B118" s="231"/>
      <c r="C118" s="232"/>
      <c r="D118" s="232"/>
      <c r="E118" s="233"/>
      <c r="F118" s="238"/>
      <c r="G118" s="239"/>
      <c r="H118" s="255" t="s">
        <v>187</v>
      </c>
      <c r="I118" s="256"/>
      <c r="J118" s="257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49">
        <v>23</v>
      </c>
      <c r="B119" s="240" t="s">
        <v>298</v>
      </c>
      <c r="C119" s="241"/>
      <c r="D119" s="241"/>
      <c r="E119" s="242"/>
      <c r="F119" s="234">
        <f>SUM(K119:K123)</f>
        <v>36</v>
      </c>
      <c r="G119" s="235"/>
      <c r="H119" s="252" t="s">
        <v>199</v>
      </c>
      <c r="I119" s="253"/>
      <c r="J119" s="254"/>
      <c r="K119" s="26">
        <f t="shared" si="3"/>
        <v>2</v>
      </c>
      <c r="L119" s="27" t="s">
        <v>143</v>
      </c>
    </row>
    <row r="120" spans="1:12" ht="17.1" customHeight="1" thickBot="1">
      <c r="A120" s="250"/>
      <c r="B120" s="243"/>
      <c r="C120" s="244"/>
      <c r="D120" s="244"/>
      <c r="E120" s="245"/>
      <c r="F120" s="236"/>
      <c r="G120" s="237"/>
      <c r="H120" s="225" t="s">
        <v>212</v>
      </c>
      <c r="I120" s="226"/>
      <c r="J120" s="227"/>
      <c r="K120" s="26">
        <f t="shared" si="3"/>
        <v>7</v>
      </c>
      <c r="L120" s="28" t="s">
        <v>164</v>
      </c>
    </row>
    <row r="121" spans="1:12" ht="17.1" customHeight="1" thickBot="1">
      <c r="A121" s="250"/>
      <c r="B121" s="246"/>
      <c r="C121" s="247"/>
      <c r="D121" s="247"/>
      <c r="E121" s="248"/>
      <c r="F121" s="236"/>
      <c r="G121" s="237"/>
      <c r="H121" s="225" t="s">
        <v>201</v>
      </c>
      <c r="I121" s="226"/>
      <c r="J121" s="227"/>
      <c r="K121" s="26">
        <f t="shared" si="3"/>
        <v>11</v>
      </c>
      <c r="L121" s="28" t="s">
        <v>166</v>
      </c>
    </row>
    <row r="122" spans="1:12" ht="16.5" thickBot="1">
      <c r="A122" s="250"/>
      <c r="B122" s="228" t="s">
        <v>201</v>
      </c>
      <c r="C122" s="229"/>
      <c r="D122" s="229"/>
      <c r="E122" s="230"/>
      <c r="F122" s="236"/>
      <c r="G122" s="237"/>
      <c r="H122" s="225" t="s">
        <v>167</v>
      </c>
      <c r="I122" s="226"/>
      <c r="J122" s="227"/>
      <c r="K122" s="26">
        <f t="shared" si="3"/>
        <v>4</v>
      </c>
      <c r="L122" s="28" t="s">
        <v>168</v>
      </c>
    </row>
    <row r="123" spans="1:18" ht="16.5" thickBot="1">
      <c r="A123" s="251"/>
      <c r="B123" s="231"/>
      <c r="C123" s="232"/>
      <c r="D123" s="232"/>
      <c r="E123" s="233"/>
      <c r="F123" s="238"/>
      <c r="G123" s="239"/>
      <c r="H123" s="255" t="s">
        <v>187</v>
      </c>
      <c r="I123" s="256"/>
      <c r="J123" s="257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49">
        <v>24</v>
      </c>
      <c r="B124" s="240" t="s">
        <v>269</v>
      </c>
      <c r="C124" s="241"/>
      <c r="D124" s="241"/>
      <c r="E124" s="242"/>
      <c r="F124" s="234">
        <f>SUM(K124:K128)</f>
        <v>36</v>
      </c>
      <c r="G124" s="235"/>
      <c r="H124" s="252" t="s">
        <v>199</v>
      </c>
      <c r="I124" s="253"/>
      <c r="J124" s="254"/>
      <c r="K124" s="26">
        <f t="shared" si="3"/>
        <v>2</v>
      </c>
      <c r="L124" s="27" t="s">
        <v>143</v>
      </c>
    </row>
    <row r="125" spans="1:12" ht="17.1" customHeight="1" thickBot="1">
      <c r="A125" s="250"/>
      <c r="B125" s="243"/>
      <c r="C125" s="244"/>
      <c r="D125" s="244"/>
      <c r="E125" s="245"/>
      <c r="F125" s="236"/>
      <c r="G125" s="237"/>
      <c r="H125" s="225" t="s">
        <v>163</v>
      </c>
      <c r="I125" s="226"/>
      <c r="J125" s="227"/>
      <c r="K125" s="26">
        <f t="shared" si="3"/>
        <v>8</v>
      </c>
      <c r="L125" s="28" t="s">
        <v>164</v>
      </c>
    </row>
    <row r="126" spans="1:12" ht="17.1" customHeight="1" thickBot="1">
      <c r="A126" s="250"/>
      <c r="B126" s="246"/>
      <c r="C126" s="247"/>
      <c r="D126" s="247"/>
      <c r="E126" s="248"/>
      <c r="F126" s="236"/>
      <c r="G126" s="237"/>
      <c r="H126" s="225" t="s">
        <v>203</v>
      </c>
      <c r="I126" s="226"/>
      <c r="J126" s="227"/>
      <c r="K126" s="26">
        <f t="shared" si="3"/>
        <v>5</v>
      </c>
      <c r="L126" s="28" t="s">
        <v>166</v>
      </c>
    </row>
    <row r="127" spans="1:12" ht="16.5" thickBot="1">
      <c r="A127" s="250"/>
      <c r="B127" s="228" t="s">
        <v>190</v>
      </c>
      <c r="C127" s="229"/>
      <c r="D127" s="229"/>
      <c r="E127" s="230"/>
      <c r="F127" s="236"/>
      <c r="G127" s="237"/>
      <c r="H127" s="225" t="s">
        <v>190</v>
      </c>
      <c r="I127" s="226"/>
      <c r="J127" s="227"/>
      <c r="K127" s="26">
        <f t="shared" si="3"/>
        <v>9</v>
      </c>
      <c r="L127" s="28" t="s">
        <v>168</v>
      </c>
    </row>
    <row r="128" spans="1:18" ht="16.5" thickBot="1">
      <c r="A128" s="251"/>
      <c r="B128" s="231"/>
      <c r="C128" s="232"/>
      <c r="D128" s="232"/>
      <c r="E128" s="233"/>
      <c r="F128" s="238"/>
      <c r="G128" s="239"/>
      <c r="H128" s="255" t="s">
        <v>187</v>
      </c>
      <c r="I128" s="256"/>
      <c r="J128" s="257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49">
        <v>25</v>
      </c>
      <c r="B129" s="240" t="s">
        <v>299</v>
      </c>
      <c r="C129" s="241"/>
      <c r="D129" s="241"/>
      <c r="E129" s="242"/>
      <c r="F129" s="234">
        <f>SUM(K129:K133)</f>
        <v>37</v>
      </c>
      <c r="G129" s="235"/>
      <c r="H129" s="252" t="s">
        <v>199</v>
      </c>
      <c r="I129" s="253"/>
      <c r="J129" s="254"/>
      <c r="K129" s="26">
        <v>2</v>
      </c>
      <c r="L129" s="27" t="s">
        <v>143</v>
      </c>
    </row>
    <row r="130" spans="1:12" ht="17.1" customHeight="1" thickBot="1">
      <c r="A130" s="250"/>
      <c r="B130" s="243"/>
      <c r="C130" s="244"/>
      <c r="D130" s="244"/>
      <c r="E130" s="245"/>
      <c r="F130" s="236"/>
      <c r="G130" s="237"/>
      <c r="H130" s="225" t="s">
        <v>163</v>
      </c>
      <c r="I130" s="226"/>
      <c r="J130" s="227"/>
      <c r="K130" s="26">
        <v>8</v>
      </c>
      <c r="L130" s="28" t="s">
        <v>164</v>
      </c>
    </row>
    <row r="131" spans="1:12" ht="17.1" customHeight="1" thickBot="1">
      <c r="A131" s="250"/>
      <c r="B131" s="246"/>
      <c r="C131" s="247"/>
      <c r="D131" s="247"/>
      <c r="E131" s="248"/>
      <c r="F131" s="236"/>
      <c r="G131" s="237"/>
      <c r="H131" s="225" t="s">
        <v>201</v>
      </c>
      <c r="I131" s="226"/>
      <c r="J131" s="227"/>
      <c r="K131" s="26">
        <v>11</v>
      </c>
      <c r="L131" s="28" t="s">
        <v>166</v>
      </c>
    </row>
    <row r="132" spans="1:12" ht="16.5" thickBot="1">
      <c r="A132" s="250"/>
      <c r="B132" s="228" t="s">
        <v>188</v>
      </c>
      <c r="C132" s="229"/>
      <c r="D132" s="229"/>
      <c r="E132" s="230"/>
      <c r="F132" s="236"/>
      <c r="G132" s="237"/>
      <c r="H132" s="225" t="s">
        <v>167</v>
      </c>
      <c r="I132" s="226"/>
      <c r="J132" s="227"/>
      <c r="K132" s="26">
        <f>INDEX(P52:Q68,MATCH(H132,P52:P68,0),2)</f>
        <v>4</v>
      </c>
      <c r="L132" s="28" t="s">
        <v>168</v>
      </c>
    </row>
    <row r="133" spans="1:18" ht="16.5" thickBot="1">
      <c r="A133" s="251"/>
      <c r="B133" s="231"/>
      <c r="C133" s="232"/>
      <c r="D133" s="232"/>
      <c r="E133" s="233"/>
      <c r="F133" s="238"/>
      <c r="G133" s="239"/>
      <c r="H133" s="255" t="s">
        <v>187</v>
      </c>
      <c r="I133" s="256"/>
      <c r="J133" s="257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49">
        <v>26</v>
      </c>
      <c r="B134" s="240" t="s">
        <v>300</v>
      </c>
      <c r="C134" s="241"/>
      <c r="D134" s="241"/>
      <c r="E134" s="242"/>
      <c r="F134" s="234">
        <f>SUM(K134:K138)</f>
        <v>38</v>
      </c>
      <c r="G134" s="235"/>
      <c r="H134" s="252" t="s">
        <v>199</v>
      </c>
      <c r="I134" s="253"/>
      <c r="J134" s="254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50"/>
      <c r="B135" s="243"/>
      <c r="C135" s="244"/>
      <c r="D135" s="244"/>
      <c r="E135" s="245"/>
      <c r="F135" s="236"/>
      <c r="G135" s="237"/>
      <c r="H135" s="225" t="s">
        <v>163</v>
      </c>
      <c r="I135" s="226"/>
      <c r="J135" s="227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50"/>
      <c r="B136" s="246"/>
      <c r="C136" s="247"/>
      <c r="D136" s="247"/>
      <c r="E136" s="248"/>
      <c r="F136" s="236"/>
      <c r="G136" s="237"/>
      <c r="H136" s="225" t="s">
        <v>213</v>
      </c>
      <c r="I136" s="226"/>
      <c r="J136" s="227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50"/>
      <c r="B137" s="228" t="s">
        <v>163</v>
      </c>
      <c r="C137" s="229"/>
      <c r="D137" s="229"/>
      <c r="E137" s="230"/>
      <c r="F137" s="236"/>
      <c r="G137" s="237"/>
      <c r="H137" s="225" t="s">
        <v>167</v>
      </c>
      <c r="I137" s="226"/>
      <c r="J137" s="227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51"/>
      <c r="B138" s="231"/>
      <c r="C138" s="232"/>
      <c r="D138" s="232"/>
      <c r="E138" s="233"/>
      <c r="F138" s="238"/>
      <c r="G138" s="239"/>
      <c r="H138" s="255" t="s">
        <v>187</v>
      </c>
      <c r="I138" s="256"/>
      <c r="J138" s="257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49">
        <v>27</v>
      </c>
      <c r="B139" s="240" t="s">
        <v>301</v>
      </c>
      <c r="C139" s="241"/>
      <c r="D139" s="241"/>
      <c r="E139" s="242"/>
      <c r="F139" s="234">
        <f>SUM(K139:K143)</f>
        <v>38</v>
      </c>
      <c r="G139" s="235"/>
      <c r="H139" s="252" t="s">
        <v>199</v>
      </c>
      <c r="I139" s="253"/>
      <c r="J139" s="254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50"/>
      <c r="B140" s="243"/>
      <c r="C140" s="244"/>
      <c r="D140" s="244"/>
      <c r="E140" s="245"/>
      <c r="F140" s="236"/>
      <c r="G140" s="237"/>
      <c r="H140" s="225" t="s">
        <v>214</v>
      </c>
      <c r="I140" s="226"/>
      <c r="J140" s="227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50"/>
      <c r="B141" s="246"/>
      <c r="C141" s="247"/>
      <c r="D141" s="247"/>
      <c r="E141" s="248"/>
      <c r="F141" s="236"/>
      <c r="G141" s="237"/>
      <c r="H141" s="225" t="s">
        <v>206</v>
      </c>
      <c r="I141" s="226"/>
      <c r="J141" s="227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50"/>
      <c r="B142" s="228" t="s">
        <v>181</v>
      </c>
      <c r="C142" s="229"/>
      <c r="D142" s="229"/>
      <c r="E142" s="230"/>
      <c r="F142" s="236"/>
      <c r="G142" s="237"/>
      <c r="H142" s="225" t="s">
        <v>194</v>
      </c>
      <c r="I142" s="226"/>
      <c r="J142" s="227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51"/>
      <c r="B143" s="231"/>
      <c r="C143" s="232"/>
      <c r="D143" s="232"/>
      <c r="E143" s="233"/>
      <c r="F143" s="238"/>
      <c r="G143" s="239"/>
      <c r="H143" s="255" t="s">
        <v>181</v>
      </c>
      <c r="I143" s="256"/>
      <c r="J143" s="257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49">
        <v>28</v>
      </c>
      <c r="B144" s="240" t="s">
        <v>302</v>
      </c>
      <c r="C144" s="241"/>
      <c r="D144" s="241"/>
      <c r="E144" s="242"/>
      <c r="F144" s="234">
        <f>SUM(K144:K148)</f>
        <v>39</v>
      </c>
      <c r="G144" s="235"/>
      <c r="H144" s="252" t="s">
        <v>162</v>
      </c>
      <c r="I144" s="253"/>
      <c r="J144" s="254"/>
      <c r="K144" s="26">
        <f t="shared" si="4"/>
        <v>1</v>
      </c>
      <c r="L144" s="27" t="s">
        <v>143</v>
      </c>
    </row>
    <row r="145" spans="1:12" ht="17.1" customHeight="1" thickBot="1">
      <c r="A145" s="250"/>
      <c r="B145" s="243"/>
      <c r="C145" s="244"/>
      <c r="D145" s="244"/>
      <c r="E145" s="245"/>
      <c r="F145" s="236"/>
      <c r="G145" s="237"/>
      <c r="H145" s="225" t="s">
        <v>205</v>
      </c>
      <c r="I145" s="226"/>
      <c r="J145" s="227"/>
      <c r="K145" s="26">
        <f t="shared" si="4"/>
        <v>16</v>
      </c>
      <c r="L145" s="28" t="s">
        <v>164</v>
      </c>
    </row>
    <row r="146" spans="1:12" ht="17.1" customHeight="1" thickBot="1">
      <c r="A146" s="250"/>
      <c r="B146" s="246"/>
      <c r="C146" s="247"/>
      <c r="D146" s="247"/>
      <c r="E146" s="248"/>
      <c r="F146" s="236"/>
      <c r="G146" s="237"/>
      <c r="H146" s="225" t="s">
        <v>206</v>
      </c>
      <c r="I146" s="226"/>
      <c r="J146" s="227"/>
      <c r="K146" s="26">
        <f t="shared" si="4"/>
        <v>6</v>
      </c>
      <c r="L146" s="28" t="s">
        <v>166</v>
      </c>
    </row>
    <row r="147" spans="1:12" ht="16.5" thickBot="1">
      <c r="A147" s="250"/>
      <c r="B147" s="228" t="s">
        <v>205</v>
      </c>
      <c r="C147" s="229"/>
      <c r="D147" s="229"/>
      <c r="E147" s="230"/>
      <c r="F147" s="236"/>
      <c r="G147" s="237"/>
      <c r="H147" s="225" t="s">
        <v>167</v>
      </c>
      <c r="I147" s="226"/>
      <c r="J147" s="227"/>
      <c r="K147" s="26">
        <f t="shared" si="4"/>
        <v>4</v>
      </c>
      <c r="L147" s="28" t="s">
        <v>168</v>
      </c>
    </row>
    <row r="148" spans="1:18" ht="16.5" thickBot="1">
      <c r="A148" s="251"/>
      <c r="B148" s="231"/>
      <c r="C148" s="232"/>
      <c r="D148" s="232"/>
      <c r="E148" s="233"/>
      <c r="F148" s="238"/>
      <c r="G148" s="239"/>
      <c r="H148" s="255" t="s">
        <v>187</v>
      </c>
      <c r="I148" s="256"/>
      <c r="J148" s="257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49">
        <v>29</v>
      </c>
      <c r="B149" s="240" t="s">
        <v>329</v>
      </c>
      <c r="C149" s="241"/>
      <c r="D149" s="241"/>
      <c r="E149" s="242"/>
      <c r="F149" s="234">
        <f>SUM(K149:K153)</f>
        <v>39</v>
      </c>
      <c r="G149" s="235"/>
      <c r="H149" s="252" t="s">
        <v>162</v>
      </c>
      <c r="I149" s="253"/>
      <c r="J149" s="254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50"/>
      <c r="B150" s="243"/>
      <c r="C150" s="244"/>
      <c r="D150" s="244"/>
      <c r="E150" s="245"/>
      <c r="F150" s="236"/>
      <c r="G150" s="237"/>
      <c r="H150" s="225" t="s">
        <v>205</v>
      </c>
      <c r="I150" s="226"/>
      <c r="J150" s="227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50"/>
      <c r="B151" s="246"/>
      <c r="C151" s="247"/>
      <c r="D151" s="247"/>
      <c r="E151" s="248"/>
      <c r="F151" s="236"/>
      <c r="G151" s="237"/>
      <c r="H151" s="225" t="s">
        <v>206</v>
      </c>
      <c r="I151" s="226"/>
      <c r="J151" s="227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50"/>
      <c r="B152" s="228" t="s">
        <v>162</v>
      </c>
      <c r="C152" s="229"/>
      <c r="D152" s="229"/>
      <c r="E152" s="230"/>
      <c r="F152" s="236"/>
      <c r="G152" s="237"/>
      <c r="H152" s="225" t="s">
        <v>167</v>
      </c>
      <c r="I152" s="226"/>
      <c r="J152" s="227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51"/>
      <c r="B153" s="231"/>
      <c r="C153" s="232"/>
      <c r="D153" s="232"/>
      <c r="E153" s="233"/>
      <c r="F153" s="238"/>
      <c r="G153" s="239"/>
      <c r="H153" s="255" t="s">
        <v>187</v>
      </c>
      <c r="I153" s="256"/>
      <c r="J153" s="257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49">
        <v>30</v>
      </c>
      <c r="B154" s="240" t="s">
        <v>303</v>
      </c>
      <c r="C154" s="241"/>
      <c r="D154" s="241"/>
      <c r="E154" s="242"/>
      <c r="F154" s="234">
        <f>SUM(K154:K158)</f>
        <v>41</v>
      </c>
      <c r="G154" s="235"/>
      <c r="H154" s="252" t="s">
        <v>197</v>
      </c>
      <c r="I154" s="253"/>
      <c r="J154" s="254"/>
      <c r="K154" s="26">
        <f t="shared" si="4"/>
        <v>3</v>
      </c>
      <c r="L154" s="27" t="s">
        <v>143</v>
      </c>
    </row>
    <row r="155" spans="1:12" ht="17.1" customHeight="1" thickBot="1">
      <c r="A155" s="250"/>
      <c r="B155" s="243"/>
      <c r="C155" s="244"/>
      <c r="D155" s="244"/>
      <c r="E155" s="245"/>
      <c r="F155" s="236"/>
      <c r="G155" s="237"/>
      <c r="H155" s="225" t="s">
        <v>212</v>
      </c>
      <c r="I155" s="226"/>
      <c r="J155" s="227"/>
      <c r="K155" s="26">
        <f t="shared" si="4"/>
        <v>7</v>
      </c>
      <c r="L155" s="28" t="s">
        <v>164</v>
      </c>
    </row>
    <row r="156" spans="1:12" ht="17.1" customHeight="1" thickBot="1">
      <c r="A156" s="250"/>
      <c r="B156" s="246"/>
      <c r="C156" s="247"/>
      <c r="D156" s="247"/>
      <c r="E156" s="248"/>
      <c r="F156" s="236"/>
      <c r="G156" s="237"/>
      <c r="H156" s="225" t="s">
        <v>206</v>
      </c>
      <c r="I156" s="226"/>
      <c r="J156" s="227"/>
      <c r="K156" s="26">
        <f t="shared" si="4"/>
        <v>6</v>
      </c>
      <c r="L156" s="28" t="s">
        <v>166</v>
      </c>
    </row>
    <row r="157" spans="1:12" ht="16.5" thickBot="1">
      <c r="A157" s="250"/>
      <c r="B157" s="228" t="s">
        <v>304</v>
      </c>
      <c r="C157" s="229"/>
      <c r="D157" s="229"/>
      <c r="E157" s="230"/>
      <c r="F157" s="236"/>
      <c r="G157" s="237"/>
      <c r="H157" s="225" t="s">
        <v>167</v>
      </c>
      <c r="I157" s="226"/>
      <c r="J157" s="227"/>
      <c r="K157" s="26">
        <f t="shared" si="4"/>
        <v>4</v>
      </c>
      <c r="L157" s="28" t="s">
        <v>168</v>
      </c>
    </row>
    <row r="158" spans="1:18" ht="16.5" thickBot="1">
      <c r="A158" s="251"/>
      <c r="B158" s="231"/>
      <c r="C158" s="232"/>
      <c r="D158" s="232"/>
      <c r="E158" s="233"/>
      <c r="F158" s="238"/>
      <c r="G158" s="239"/>
      <c r="H158" s="255" t="s">
        <v>181</v>
      </c>
      <c r="I158" s="256"/>
      <c r="J158" s="257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49">
        <v>31</v>
      </c>
      <c r="B159" s="240" t="s">
        <v>305</v>
      </c>
      <c r="C159" s="241"/>
      <c r="D159" s="241"/>
      <c r="E159" s="242"/>
      <c r="F159" s="234">
        <f>SUM(K159:K163)</f>
        <v>43</v>
      </c>
      <c r="G159" s="235"/>
      <c r="H159" s="252" t="s">
        <v>199</v>
      </c>
      <c r="I159" s="253"/>
      <c r="J159" s="254"/>
      <c r="K159" s="26">
        <f t="shared" si="4"/>
        <v>2</v>
      </c>
      <c r="L159" s="27" t="s">
        <v>143</v>
      </c>
    </row>
    <row r="160" spans="1:12" ht="17.1" customHeight="1" thickBot="1">
      <c r="A160" s="250"/>
      <c r="B160" s="243"/>
      <c r="C160" s="244"/>
      <c r="D160" s="244"/>
      <c r="E160" s="245"/>
      <c r="F160" s="236"/>
      <c r="G160" s="237"/>
      <c r="H160" s="225" t="s">
        <v>208</v>
      </c>
      <c r="I160" s="226"/>
      <c r="J160" s="227"/>
      <c r="K160" s="26">
        <f t="shared" si="4"/>
        <v>10</v>
      </c>
      <c r="L160" s="28" t="s">
        <v>164</v>
      </c>
    </row>
    <row r="161" spans="1:12" ht="17.1" customHeight="1" thickBot="1">
      <c r="A161" s="250"/>
      <c r="B161" s="246"/>
      <c r="C161" s="247"/>
      <c r="D161" s="247"/>
      <c r="E161" s="248"/>
      <c r="F161" s="236"/>
      <c r="G161" s="237"/>
      <c r="H161" s="225" t="s">
        <v>206</v>
      </c>
      <c r="I161" s="226"/>
      <c r="J161" s="227"/>
      <c r="K161" s="26">
        <f t="shared" si="4"/>
        <v>6</v>
      </c>
      <c r="L161" s="28" t="s">
        <v>166</v>
      </c>
    </row>
    <row r="162" spans="1:12" ht="16.5" thickBot="1">
      <c r="A162" s="250"/>
      <c r="B162" s="228" t="s">
        <v>306</v>
      </c>
      <c r="C162" s="229"/>
      <c r="D162" s="229"/>
      <c r="E162" s="230"/>
      <c r="F162" s="236"/>
      <c r="G162" s="237"/>
      <c r="H162" s="225" t="s">
        <v>167</v>
      </c>
      <c r="I162" s="226"/>
      <c r="J162" s="227"/>
      <c r="K162" s="26">
        <f t="shared" si="4"/>
        <v>4</v>
      </c>
      <c r="L162" s="28" t="s">
        <v>168</v>
      </c>
    </row>
    <row r="163" spans="1:18" ht="16.5" thickBot="1">
      <c r="A163" s="251"/>
      <c r="B163" s="231"/>
      <c r="C163" s="232"/>
      <c r="D163" s="232"/>
      <c r="E163" s="233"/>
      <c r="F163" s="238"/>
      <c r="G163" s="239"/>
      <c r="H163" s="255" t="s">
        <v>181</v>
      </c>
      <c r="I163" s="256"/>
      <c r="J163" s="257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49">
        <v>32</v>
      </c>
      <c r="B164" s="240" t="s">
        <v>307</v>
      </c>
      <c r="C164" s="241"/>
      <c r="D164" s="241"/>
      <c r="E164" s="242"/>
      <c r="F164" s="234">
        <f>SUM(K164:K168)</f>
        <v>44</v>
      </c>
      <c r="G164" s="235"/>
      <c r="H164" s="252" t="s">
        <v>162</v>
      </c>
      <c r="I164" s="253"/>
      <c r="J164" s="254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50"/>
      <c r="B165" s="243"/>
      <c r="C165" s="244"/>
      <c r="D165" s="244"/>
      <c r="E165" s="245"/>
      <c r="F165" s="236"/>
      <c r="G165" s="237"/>
      <c r="H165" s="225" t="s">
        <v>216</v>
      </c>
      <c r="I165" s="226"/>
      <c r="J165" s="227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50"/>
      <c r="B166" s="246"/>
      <c r="C166" s="247"/>
      <c r="D166" s="247"/>
      <c r="E166" s="248"/>
      <c r="F166" s="236"/>
      <c r="G166" s="237"/>
      <c r="H166" s="225" t="s">
        <v>201</v>
      </c>
      <c r="I166" s="226"/>
      <c r="J166" s="227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50"/>
      <c r="B167" s="228" t="s">
        <v>308</v>
      </c>
      <c r="C167" s="229"/>
      <c r="D167" s="229"/>
      <c r="E167" s="230"/>
      <c r="F167" s="236"/>
      <c r="G167" s="237"/>
      <c r="H167" s="225" t="s">
        <v>167</v>
      </c>
      <c r="I167" s="226"/>
      <c r="J167" s="227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51"/>
      <c r="B168" s="231"/>
      <c r="C168" s="232"/>
      <c r="D168" s="232"/>
      <c r="E168" s="233"/>
      <c r="F168" s="238"/>
      <c r="G168" s="239"/>
      <c r="H168" s="255" t="s">
        <v>169</v>
      </c>
      <c r="I168" s="256"/>
      <c r="J168" s="257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49">
        <v>33</v>
      </c>
      <c r="B169" s="240" t="s">
        <v>309</v>
      </c>
      <c r="C169" s="241"/>
      <c r="D169" s="241"/>
      <c r="E169" s="242"/>
      <c r="F169" s="234">
        <f>SUM(K169:K173)</f>
        <v>45</v>
      </c>
      <c r="G169" s="235"/>
      <c r="H169" s="252" t="s">
        <v>202</v>
      </c>
      <c r="I169" s="253"/>
      <c r="J169" s="254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50"/>
      <c r="B170" s="243"/>
      <c r="C170" s="244"/>
      <c r="D170" s="244"/>
      <c r="E170" s="245"/>
      <c r="F170" s="236"/>
      <c r="G170" s="237"/>
      <c r="H170" s="225" t="s">
        <v>196</v>
      </c>
      <c r="I170" s="226"/>
      <c r="J170" s="227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50"/>
      <c r="B171" s="246"/>
      <c r="C171" s="247"/>
      <c r="D171" s="247"/>
      <c r="E171" s="248"/>
      <c r="F171" s="236"/>
      <c r="G171" s="237"/>
      <c r="H171" s="225" t="s">
        <v>206</v>
      </c>
      <c r="I171" s="226"/>
      <c r="J171" s="227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50"/>
      <c r="B172" s="228" t="s">
        <v>198</v>
      </c>
      <c r="C172" s="229"/>
      <c r="D172" s="229"/>
      <c r="E172" s="230"/>
      <c r="F172" s="236"/>
      <c r="G172" s="237"/>
      <c r="H172" s="225" t="s">
        <v>167</v>
      </c>
      <c r="I172" s="226"/>
      <c r="J172" s="227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51"/>
      <c r="B173" s="231"/>
      <c r="C173" s="232"/>
      <c r="D173" s="232"/>
      <c r="E173" s="233"/>
      <c r="F173" s="238"/>
      <c r="G173" s="239"/>
      <c r="H173" s="255" t="s">
        <v>180</v>
      </c>
      <c r="I173" s="256"/>
      <c r="J173" s="257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49">
        <v>34</v>
      </c>
      <c r="B174" s="240" t="s">
        <v>310</v>
      </c>
      <c r="C174" s="241"/>
      <c r="D174" s="241"/>
      <c r="E174" s="242"/>
      <c r="F174" s="234">
        <f>SUM(K174:K178)</f>
        <v>46</v>
      </c>
      <c r="G174" s="235"/>
      <c r="H174" s="252" t="s">
        <v>197</v>
      </c>
      <c r="I174" s="253"/>
      <c r="J174" s="254"/>
      <c r="K174" s="26">
        <f t="shared" si="5"/>
        <v>3</v>
      </c>
      <c r="L174" s="27" t="s">
        <v>143</v>
      </c>
    </row>
    <row r="175" spans="1:12" ht="17.1" customHeight="1" thickBot="1">
      <c r="A175" s="250"/>
      <c r="B175" s="243"/>
      <c r="C175" s="244"/>
      <c r="D175" s="244"/>
      <c r="E175" s="245"/>
      <c r="F175" s="236"/>
      <c r="G175" s="237"/>
      <c r="H175" s="225" t="s">
        <v>163</v>
      </c>
      <c r="I175" s="226"/>
      <c r="J175" s="227"/>
      <c r="K175" s="26">
        <f t="shared" si="5"/>
        <v>8</v>
      </c>
      <c r="L175" s="28" t="s">
        <v>164</v>
      </c>
    </row>
    <row r="176" spans="1:12" ht="17.1" customHeight="1" thickBot="1">
      <c r="A176" s="250"/>
      <c r="B176" s="246"/>
      <c r="C176" s="247"/>
      <c r="D176" s="247"/>
      <c r="E176" s="248"/>
      <c r="F176" s="236"/>
      <c r="G176" s="237"/>
      <c r="H176" s="225" t="s">
        <v>203</v>
      </c>
      <c r="I176" s="226"/>
      <c r="J176" s="227"/>
      <c r="K176" s="26">
        <f t="shared" si="5"/>
        <v>5</v>
      </c>
      <c r="L176" s="28" t="s">
        <v>166</v>
      </c>
    </row>
    <row r="177" spans="1:12" ht="16.5" thickBot="1">
      <c r="A177" s="250"/>
      <c r="B177" s="228" t="s">
        <v>167</v>
      </c>
      <c r="C177" s="229"/>
      <c r="D177" s="229"/>
      <c r="E177" s="230"/>
      <c r="F177" s="236"/>
      <c r="G177" s="237"/>
      <c r="H177" s="225" t="s">
        <v>190</v>
      </c>
      <c r="I177" s="226"/>
      <c r="J177" s="227"/>
      <c r="K177" s="26">
        <f t="shared" si="5"/>
        <v>9</v>
      </c>
      <c r="L177" s="28" t="s">
        <v>168</v>
      </c>
    </row>
    <row r="178" spans="1:18" ht="16.5" thickBot="1">
      <c r="A178" s="251"/>
      <c r="B178" s="231"/>
      <c r="C178" s="232"/>
      <c r="D178" s="232"/>
      <c r="E178" s="233"/>
      <c r="F178" s="238"/>
      <c r="G178" s="239"/>
      <c r="H178" s="255" t="s">
        <v>181</v>
      </c>
      <c r="I178" s="256"/>
      <c r="J178" s="257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49">
        <v>35</v>
      </c>
      <c r="B179" s="240" t="s">
        <v>311</v>
      </c>
      <c r="C179" s="241"/>
      <c r="D179" s="241"/>
      <c r="E179" s="242"/>
      <c r="F179" s="234">
        <f>SUM(K179:K183)</f>
        <v>46</v>
      </c>
      <c r="G179" s="235"/>
      <c r="H179" s="252" t="s">
        <v>199</v>
      </c>
      <c r="I179" s="253"/>
      <c r="J179" s="254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50"/>
      <c r="B180" s="243"/>
      <c r="C180" s="244"/>
      <c r="D180" s="244"/>
      <c r="E180" s="245"/>
      <c r="F180" s="236"/>
      <c r="G180" s="237"/>
      <c r="H180" s="225" t="s">
        <v>212</v>
      </c>
      <c r="I180" s="226"/>
      <c r="J180" s="227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50"/>
      <c r="B181" s="246"/>
      <c r="C181" s="247"/>
      <c r="D181" s="247"/>
      <c r="E181" s="248"/>
      <c r="F181" s="236"/>
      <c r="G181" s="237"/>
      <c r="H181" s="225" t="s">
        <v>213</v>
      </c>
      <c r="I181" s="226"/>
      <c r="J181" s="227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50"/>
      <c r="B182" s="228" t="s">
        <v>312</v>
      </c>
      <c r="C182" s="229"/>
      <c r="D182" s="229"/>
      <c r="E182" s="230"/>
      <c r="F182" s="236"/>
      <c r="G182" s="237"/>
      <c r="H182" s="225" t="s">
        <v>167</v>
      </c>
      <c r="I182" s="226"/>
      <c r="J182" s="227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51"/>
      <c r="B183" s="231"/>
      <c r="C183" s="232"/>
      <c r="D183" s="232"/>
      <c r="E183" s="233"/>
      <c r="F183" s="238"/>
      <c r="G183" s="239"/>
      <c r="H183" s="255" t="s">
        <v>181</v>
      </c>
      <c r="I183" s="256"/>
      <c r="J183" s="257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49">
        <v>36</v>
      </c>
      <c r="B184" s="240" t="s">
        <v>313</v>
      </c>
      <c r="C184" s="241"/>
      <c r="D184" s="241"/>
      <c r="E184" s="242"/>
      <c r="F184" s="234">
        <f>SUM(K184:K188)</f>
        <v>46</v>
      </c>
      <c r="G184" s="235"/>
      <c r="H184" s="252" t="s">
        <v>204</v>
      </c>
      <c r="I184" s="253"/>
      <c r="J184" s="254"/>
      <c r="K184" s="26">
        <f t="shared" si="5"/>
        <v>16</v>
      </c>
      <c r="L184" s="27" t="s">
        <v>143</v>
      </c>
    </row>
    <row r="185" spans="1:12" ht="17.1" customHeight="1" thickBot="1">
      <c r="A185" s="250"/>
      <c r="B185" s="243"/>
      <c r="C185" s="244"/>
      <c r="D185" s="244"/>
      <c r="E185" s="245"/>
      <c r="F185" s="236"/>
      <c r="G185" s="237"/>
      <c r="H185" s="225" t="s">
        <v>163</v>
      </c>
      <c r="I185" s="226"/>
      <c r="J185" s="227"/>
      <c r="K185" s="26">
        <f t="shared" si="5"/>
        <v>8</v>
      </c>
      <c r="L185" s="28" t="s">
        <v>164</v>
      </c>
    </row>
    <row r="186" spans="1:12" ht="17.1" customHeight="1" thickBot="1">
      <c r="A186" s="250"/>
      <c r="B186" s="246"/>
      <c r="C186" s="247"/>
      <c r="D186" s="247"/>
      <c r="E186" s="248"/>
      <c r="F186" s="236"/>
      <c r="G186" s="237"/>
      <c r="H186" s="225" t="s">
        <v>165</v>
      </c>
      <c r="I186" s="226"/>
      <c r="J186" s="227"/>
      <c r="K186" s="26">
        <f t="shared" si="5"/>
        <v>-1</v>
      </c>
      <c r="L186" s="28" t="s">
        <v>166</v>
      </c>
    </row>
    <row r="187" spans="1:12" ht="16.5" thickBot="1">
      <c r="A187" s="250"/>
      <c r="B187" s="228" t="s">
        <v>204</v>
      </c>
      <c r="C187" s="229"/>
      <c r="D187" s="229"/>
      <c r="E187" s="230"/>
      <c r="F187" s="236"/>
      <c r="G187" s="237"/>
      <c r="H187" s="225" t="s">
        <v>167</v>
      </c>
      <c r="I187" s="226"/>
      <c r="J187" s="227"/>
      <c r="K187" s="26">
        <f t="shared" si="5"/>
        <v>4</v>
      </c>
      <c r="L187" s="28" t="s">
        <v>168</v>
      </c>
    </row>
    <row r="188" spans="1:18" ht="16.5" thickBot="1">
      <c r="A188" s="251"/>
      <c r="B188" s="231"/>
      <c r="C188" s="232"/>
      <c r="D188" s="232"/>
      <c r="E188" s="233"/>
      <c r="F188" s="238"/>
      <c r="G188" s="239"/>
      <c r="H188" s="255" t="s">
        <v>185</v>
      </c>
      <c r="I188" s="256"/>
      <c r="J188" s="257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49">
        <v>37</v>
      </c>
      <c r="B189" s="240" t="s">
        <v>314</v>
      </c>
      <c r="C189" s="241"/>
      <c r="D189" s="241"/>
      <c r="E189" s="242"/>
      <c r="F189" s="234">
        <f>SUM(K189:K193)</f>
        <v>47</v>
      </c>
      <c r="G189" s="235"/>
      <c r="H189" s="252" t="s">
        <v>198</v>
      </c>
      <c r="I189" s="253"/>
      <c r="J189" s="254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50"/>
      <c r="B190" s="243"/>
      <c r="C190" s="244"/>
      <c r="D190" s="244"/>
      <c r="E190" s="245"/>
      <c r="F190" s="236"/>
      <c r="G190" s="237"/>
      <c r="H190" s="225" t="s">
        <v>196</v>
      </c>
      <c r="I190" s="226"/>
      <c r="J190" s="227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50"/>
      <c r="B191" s="246"/>
      <c r="C191" s="247"/>
      <c r="D191" s="247"/>
      <c r="E191" s="248"/>
      <c r="F191" s="236"/>
      <c r="G191" s="237"/>
      <c r="H191" s="225" t="s">
        <v>206</v>
      </c>
      <c r="I191" s="226"/>
      <c r="J191" s="227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50"/>
      <c r="B192" s="228" t="s">
        <v>315</v>
      </c>
      <c r="C192" s="229"/>
      <c r="D192" s="229"/>
      <c r="E192" s="230"/>
      <c r="F192" s="236"/>
      <c r="G192" s="237"/>
      <c r="H192" s="225" t="s">
        <v>167</v>
      </c>
      <c r="I192" s="226"/>
      <c r="J192" s="227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51"/>
      <c r="B193" s="231"/>
      <c r="C193" s="232"/>
      <c r="D193" s="232"/>
      <c r="E193" s="233"/>
      <c r="F193" s="238"/>
      <c r="G193" s="239"/>
      <c r="H193" s="255" t="s">
        <v>180</v>
      </c>
      <c r="I193" s="256"/>
      <c r="J193" s="257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49">
        <v>38</v>
      </c>
      <c r="B194" s="240" t="s">
        <v>316</v>
      </c>
      <c r="C194" s="241"/>
      <c r="D194" s="241"/>
      <c r="E194" s="242"/>
      <c r="F194" s="234">
        <f>SUM(K194:K198)</f>
        <v>48</v>
      </c>
      <c r="G194" s="235"/>
      <c r="H194" s="258" t="s">
        <v>162</v>
      </c>
      <c r="I194" s="259"/>
      <c r="J194" s="260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50"/>
      <c r="B195" s="243"/>
      <c r="C195" s="244"/>
      <c r="D195" s="244"/>
      <c r="E195" s="245"/>
      <c r="F195" s="236"/>
      <c r="G195" s="237"/>
      <c r="H195" s="261" t="s">
        <v>205</v>
      </c>
      <c r="I195" s="262"/>
      <c r="J195" s="263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50"/>
      <c r="B196" s="246"/>
      <c r="C196" s="247"/>
      <c r="D196" s="247"/>
      <c r="E196" s="248"/>
      <c r="F196" s="236"/>
      <c r="G196" s="237"/>
      <c r="H196" s="225" t="s">
        <v>206</v>
      </c>
      <c r="I196" s="226"/>
      <c r="J196" s="227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50"/>
      <c r="B197" s="228" t="s">
        <v>214</v>
      </c>
      <c r="C197" s="229"/>
      <c r="D197" s="229"/>
      <c r="E197" s="230"/>
      <c r="F197" s="236"/>
      <c r="G197" s="237"/>
      <c r="H197" s="225" t="s">
        <v>167</v>
      </c>
      <c r="I197" s="226"/>
      <c r="J197" s="227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51"/>
      <c r="B198" s="231"/>
      <c r="C198" s="232"/>
      <c r="D198" s="232"/>
      <c r="E198" s="233"/>
      <c r="F198" s="238"/>
      <c r="G198" s="239"/>
      <c r="H198" s="255" t="s">
        <v>181</v>
      </c>
      <c r="I198" s="256"/>
      <c r="J198" s="257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49">
        <v>39</v>
      </c>
      <c r="B199" s="240" t="s">
        <v>317</v>
      </c>
      <c r="C199" s="241"/>
      <c r="D199" s="241"/>
      <c r="E199" s="242"/>
      <c r="F199" s="234">
        <f>SUM(K199:K203)</f>
        <v>48</v>
      </c>
      <c r="G199" s="235"/>
      <c r="H199" s="252" t="s">
        <v>188</v>
      </c>
      <c r="I199" s="253"/>
      <c r="J199" s="254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50"/>
      <c r="B200" s="243"/>
      <c r="C200" s="244"/>
      <c r="D200" s="244"/>
      <c r="E200" s="245"/>
      <c r="F200" s="236"/>
      <c r="G200" s="237"/>
      <c r="H200" s="225" t="s">
        <v>208</v>
      </c>
      <c r="I200" s="226"/>
      <c r="J200" s="227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50"/>
      <c r="B201" s="246"/>
      <c r="C201" s="247"/>
      <c r="D201" s="247"/>
      <c r="E201" s="248"/>
      <c r="F201" s="236"/>
      <c r="G201" s="237"/>
      <c r="H201" s="225" t="s">
        <v>206</v>
      </c>
      <c r="I201" s="226"/>
      <c r="J201" s="227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50"/>
      <c r="B202" s="228" t="s">
        <v>187</v>
      </c>
      <c r="C202" s="229"/>
      <c r="D202" s="229"/>
      <c r="E202" s="230"/>
      <c r="F202" s="236"/>
      <c r="G202" s="237"/>
      <c r="H202" s="225" t="s">
        <v>167</v>
      </c>
      <c r="I202" s="226"/>
      <c r="J202" s="227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51"/>
      <c r="B203" s="231"/>
      <c r="C203" s="232"/>
      <c r="D203" s="232"/>
      <c r="E203" s="233"/>
      <c r="F203" s="238"/>
      <c r="G203" s="239"/>
      <c r="H203" s="255" t="s">
        <v>185</v>
      </c>
      <c r="I203" s="256"/>
      <c r="J203" s="257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49">
        <v>40</v>
      </c>
      <c r="B204" s="240" t="s">
        <v>318</v>
      </c>
      <c r="C204" s="241"/>
      <c r="D204" s="241"/>
      <c r="E204" s="242"/>
      <c r="F204" s="234">
        <f>SUM(K204:K208)</f>
        <v>48</v>
      </c>
      <c r="G204" s="235"/>
      <c r="H204" s="252" t="s">
        <v>199</v>
      </c>
      <c r="I204" s="253"/>
      <c r="J204" s="254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50"/>
      <c r="B205" s="243"/>
      <c r="C205" s="244"/>
      <c r="D205" s="244"/>
      <c r="E205" s="245"/>
      <c r="F205" s="236"/>
      <c r="G205" s="237"/>
      <c r="H205" s="225" t="s">
        <v>163</v>
      </c>
      <c r="I205" s="226"/>
      <c r="J205" s="227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50"/>
      <c r="B206" s="246"/>
      <c r="C206" s="247"/>
      <c r="D206" s="247"/>
      <c r="E206" s="248"/>
      <c r="F206" s="236"/>
      <c r="G206" s="237"/>
      <c r="H206" s="225" t="s">
        <v>203</v>
      </c>
      <c r="I206" s="226"/>
      <c r="J206" s="227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50"/>
      <c r="B207" s="228" t="s">
        <v>184</v>
      </c>
      <c r="C207" s="229"/>
      <c r="D207" s="229"/>
      <c r="E207" s="230"/>
      <c r="F207" s="236"/>
      <c r="G207" s="237"/>
      <c r="H207" s="225" t="s">
        <v>184</v>
      </c>
      <c r="I207" s="226"/>
      <c r="J207" s="227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51"/>
      <c r="B208" s="231"/>
      <c r="C208" s="232"/>
      <c r="D208" s="232"/>
      <c r="E208" s="233"/>
      <c r="F208" s="238"/>
      <c r="G208" s="239"/>
      <c r="H208" s="255" t="s">
        <v>187</v>
      </c>
      <c r="I208" s="256"/>
      <c r="J208" s="257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49">
        <v>41</v>
      </c>
      <c r="B209" s="240" t="s">
        <v>319</v>
      </c>
      <c r="C209" s="241"/>
      <c r="D209" s="241"/>
      <c r="E209" s="242"/>
      <c r="F209" s="234">
        <f>SUM(K209:K213)</f>
        <v>49</v>
      </c>
      <c r="G209" s="235"/>
      <c r="H209" s="252" t="s">
        <v>199</v>
      </c>
      <c r="I209" s="253"/>
      <c r="J209" s="254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50"/>
      <c r="B210" s="243"/>
      <c r="C210" s="244"/>
      <c r="D210" s="244"/>
      <c r="E210" s="245"/>
      <c r="F210" s="236"/>
      <c r="G210" s="237"/>
      <c r="H210" s="225" t="s">
        <v>205</v>
      </c>
      <c r="I210" s="226"/>
      <c r="J210" s="227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50"/>
      <c r="B211" s="246"/>
      <c r="C211" s="247"/>
      <c r="D211" s="247"/>
      <c r="E211" s="248"/>
      <c r="F211" s="236"/>
      <c r="G211" s="237"/>
      <c r="H211" s="225" t="s">
        <v>206</v>
      </c>
      <c r="I211" s="226"/>
      <c r="J211" s="227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50"/>
      <c r="B212" s="228" t="s">
        <v>218</v>
      </c>
      <c r="C212" s="229"/>
      <c r="D212" s="229"/>
      <c r="E212" s="230"/>
      <c r="F212" s="236"/>
      <c r="G212" s="237"/>
      <c r="H212" s="225" t="s">
        <v>167</v>
      </c>
      <c r="I212" s="226"/>
      <c r="J212" s="227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51"/>
      <c r="B213" s="231"/>
      <c r="C213" s="232"/>
      <c r="D213" s="232"/>
      <c r="E213" s="233"/>
      <c r="F213" s="238"/>
      <c r="G213" s="239"/>
      <c r="H213" s="255" t="s">
        <v>181</v>
      </c>
      <c r="I213" s="256"/>
      <c r="J213" s="257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49">
        <v>42</v>
      </c>
      <c r="B214" s="240" t="s">
        <v>271</v>
      </c>
      <c r="C214" s="241"/>
      <c r="D214" s="241"/>
      <c r="E214" s="242"/>
      <c r="F214" s="234">
        <f>SUM(K214:K218)</f>
        <v>49</v>
      </c>
      <c r="G214" s="235"/>
      <c r="H214" s="252" t="s">
        <v>198</v>
      </c>
      <c r="I214" s="253"/>
      <c r="J214" s="254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50"/>
      <c r="B215" s="243"/>
      <c r="C215" s="244"/>
      <c r="D215" s="244"/>
      <c r="E215" s="245"/>
      <c r="F215" s="236"/>
      <c r="G215" s="237"/>
      <c r="H215" s="225" t="s">
        <v>205</v>
      </c>
      <c r="I215" s="226"/>
      <c r="J215" s="227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50"/>
      <c r="B216" s="246"/>
      <c r="C216" s="247"/>
      <c r="D216" s="247"/>
      <c r="E216" s="248"/>
      <c r="F216" s="236"/>
      <c r="G216" s="237"/>
      <c r="H216" s="225" t="s">
        <v>206</v>
      </c>
      <c r="I216" s="226"/>
      <c r="J216" s="227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50"/>
      <c r="B217" s="228" t="s">
        <v>215</v>
      </c>
      <c r="C217" s="229"/>
      <c r="D217" s="229"/>
      <c r="E217" s="230"/>
      <c r="F217" s="236"/>
      <c r="G217" s="237"/>
      <c r="H217" s="225" t="s">
        <v>190</v>
      </c>
      <c r="I217" s="226"/>
      <c r="J217" s="227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51"/>
      <c r="B218" s="231"/>
      <c r="C218" s="232"/>
      <c r="D218" s="232"/>
      <c r="E218" s="233"/>
      <c r="F218" s="238"/>
      <c r="G218" s="239"/>
      <c r="H218" s="255" t="s">
        <v>215</v>
      </c>
      <c r="I218" s="256"/>
      <c r="J218" s="257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49">
        <v>43</v>
      </c>
      <c r="B219" s="240" t="s">
        <v>267</v>
      </c>
      <c r="C219" s="241"/>
      <c r="D219" s="241"/>
      <c r="E219" s="242"/>
      <c r="F219" s="234">
        <f>SUM(K219:K223)</f>
        <v>54</v>
      </c>
      <c r="G219" s="235"/>
      <c r="H219" s="252" t="s">
        <v>199</v>
      </c>
      <c r="I219" s="253"/>
      <c r="J219" s="254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50"/>
      <c r="B220" s="243"/>
      <c r="C220" s="244"/>
      <c r="D220" s="244"/>
      <c r="E220" s="245"/>
      <c r="F220" s="236"/>
      <c r="G220" s="237"/>
      <c r="H220" s="225" t="s">
        <v>205</v>
      </c>
      <c r="I220" s="226"/>
      <c r="J220" s="227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50"/>
      <c r="B221" s="246"/>
      <c r="C221" s="247"/>
      <c r="D221" s="247"/>
      <c r="E221" s="248"/>
      <c r="F221" s="236"/>
      <c r="G221" s="237"/>
      <c r="H221" s="225" t="s">
        <v>206</v>
      </c>
      <c r="I221" s="226"/>
      <c r="J221" s="227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50"/>
      <c r="B222" s="228" t="s">
        <v>182</v>
      </c>
      <c r="C222" s="229"/>
      <c r="D222" s="229"/>
      <c r="E222" s="230"/>
      <c r="F222" s="236"/>
      <c r="G222" s="237"/>
      <c r="H222" s="225" t="s">
        <v>190</v>
      </c>
      <c r="I222" s="226"/>
      <c r="J222" s="227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51"/>
      <c r="B223" s="231"/>
      <c r="C223" s="232"/>
      <c r="D223" s="232"/>
      <c r="E223" s="233"/>
      <c r="F223" s="238"/>
      <c r="G223" s="239"/>
      <c r="H223" s="255" t="s">
        <v>181</v>
      </c>
      <c r="I223" s="256"/>
      <c r="J223" s="257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49">
        <v>44</v>
      </c>
      <c r="B224" s="240" t="s">
        <v>320</v>
      </c>
      <c r="C224" s="241"/>
      <c r="D224" s="241"/>
      <c r="E224" s="242"/>
      <c r="F224" s="234">
        <f>SUM(K224:K228)</f>
        <v>57</v>
      </c>
      <c r="G224" s="235"/>
      <c r="H224" s="252" t="s">
        <v>199</v>
      </c>
      <c r="I224" s="253"/>
      <c r="J224" s="254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50"/>
      <c r="B225" s="243"/>
      <c r="C225" s="244"/>
      <c r="D225" s="244"/>
      <c r="E225" s="245"/>
      <c r="F225" s="236"/>
      <c r="G225" s="237"/>
      <c r="H225" s="225" t="s">
        <v>163</v>
      </c>
      <c r="I225" s="226"/>
      <c r="J225" s="227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50"/>
      <c r="B226" s="246"/>
      <c r="C226" s="247"/>
      <c r="D226" s="247"/>
      <c r="E226" s="248"/>
      <c r="F226" s="236"/>
      <c r="G226" s="237"/>
      <c r="H226" s="225" t="s">
        <v>203</v>
      </c>
      <c r="I226" s="226"/>
      <c r="J226" s="227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50"/>
      <c r="B227" s="228" t="s">
        <v>321</v>
      </c>
      <c r="C227" s="229"/>
      <c r="D227" s="229"/>
      <c r="E227" s="230"/>
      <c r="F227" s="236"/>
      <c r="G227" s="237"/>
      <c r="H227" s="225" t="s">
        <v>210</v>
      </c>
      <c r="I227" s="226"/>
      <c r="J227" s="227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51"/>
      <c r="B228" s="231"/>
      <c r="C228" s="232"/>
      <c r="D228" s="232"/>
      <c r="E228" s="233"/>
      <c r="F228" s="238"/>
      <c r="G228" s="239"/>
      <c r="H228" s="255" t="s">
        <v>187</v>
      </c>
      <c r="I228" s="256"/>
      <c r="J228" s="257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49">
        <v>45</v>
      </c>
      <c r="B229" s="240" t="s">
        <v>265</v>
      </c>
      <c r="C229" s="241"/>
      <c r="D229" s="241"/>
      <c r="E229" s="242"/>
      <c r="F229" s="234">
        <f>SUM(K229:K233)</f>
        <v>58</v>
      </c>
      <c r="G229" s="235"/>
      <c r="H229" s="252" t="s">
        <v>199</v>
      </c>
      <c r="I229" s="253"/>
      <c r="J229" s="254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50"/>
      <c r="B230" s="243"/>
      <c r="C230" s="244"/>
      <c r="D230" s="244"/>
      <c r="E230" s="245"/>
      <c r="F230" s="236"/>
      <c r="G230" s="237"/>
      <c r="H230" s="225" t="s">
        <v>163</v>
      </c>
      <c r="I230" s="226"/>
      <c r="J230" s="227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50"/>
      <c r="B231" s="246"/>
      <c r="C231" s="247"/>
      <c r="D231" s="247"/>
      <c r="E231" s="248"/>
      <c r="F231" s="236"/>
      <c r="G231" s="237"/>
      <c r="H231" s="225" t="s">
        <v>207</v>
      </c>
      <c r="I231" s="226"/>
      <c r="J231" s="227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50"/>
      <c r="B232" s="228" t="s">
        <v>207</v>
      </c>
      <c r="C232" s="229"/>
      <c r="D232" s="229"/>
      <c r="E232" s="230"/>
      <c r="F232" s="236"/>
      <c r="G232" s="237"/>
      <c r="H232" s="225" t="s">
        <v>167</v>
      </c>
      <c r="I232" s="226"/>
      <c r="J232" s="227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51"/>
      <c r="B233" s="231"/>
      <c r="C233" s="232"/>
      <c r="D233" s="232"/>
      <c r="E233" s="233"/>
      <c r="F233" s="238"/>
      <c r="G233" s="239"/>
      <c r="H233" s="255" t="s">
        <v>180</v>
      </c>
      <c r="I233" s="256"/>
      <c r="J233" s="257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49">
        <v>46</v>
      </c>
      <c r="B234" s="240" t="s">
        <v>322</v>
      </c>
      <c r="C234" s="241"/>
      <c r="D234" s="241"/>
      <c r="E234" s="242"/>
      <c r="F234" s="234">
        <f>SUM(K234:K238)</f>
        <v>60</v>
      </c>
      <c r="G234" s="235"/>
      <c r="H234" s="252" t="s">
        <v>188</v>
      </c>
      <c r="I234" s="253"/>
      <c r="J234" s="254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50"/>
      <c r="B235" s="243"/>
      <c r="C235" s="244"/>
      <c r="D235" s="244"/>
      <c r="E235" s="245"/>
      <c r="F235" s="236"/>
      <c r="G235" s="237"/>
      <c r="H235" s="225" t="s">
        <v>205</v>
      </c>
      <c r="I235" s="226"/>
      <c r="J235" s="227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50"/>
      <c r="B236" s="246"/>
      <c r="C236" s="247"/>
      <c r="D236" s="247"/>
      <c r="E236" s="248"/>
      <c r="F236" s="236"/>
      <c r="G236" s="237"/>
      <c r="H236" s="225" t="s">
        <v>213</v>
      </c>
      <c r="I236" s="226"/>
      <c r="J236" s="227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50"/>
      <c r="B237" s="228" t="s">
        <v>323</v>
      </c>
      <c r="C237" s="229"/>
      <c r="D237" s="229"/>
      <c r="E237" s="230"/>
      <c r="F237" s="236"/>
      <c r="G237" s="237"/>
      <c r="H237" s="225" t="s">
        <v>167</v>
      </c>
      <c r="I237" s="226"/>
      <c r="J237" s="227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51"/>
      <c r="B238" s="231"/>
      <c r="C238" s="232"/>
      <c r="D238" s="232"/>
      <c r="E238" s="233"/>
      <c r="F238" s="238"/>
      <c r="G238" s="239"/>
      <c r="H238" s="255" t="s">
        <v>185</v>
      </c>
      <c r="I238" s="256"/>
      <c r="J238" s="257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49">
        <v>47</v>
      </c>
      <c r="B239" s="240" t="s">
        <v>324</v>
      </c>
      <c r="C239" s="241"/>
      <c r="D239" s="241"/>
      <c r="E239" s="242"/>
      <c r="F239" s="234">
        <f>SUM(K239:K243)</f>
        <v>65</v>
      </c>
      <c r="G239" s="235"/>
      <c r="H239" s="252" t="s">
        <v>186</v>
      </c>
      <c r="I239" s="253"/>
      <c r="J239" s="254"/>
      <c r="K239" s="26">
        <f t="shared" si="6"/>
        <v>12</v>
      </c>
      <c r="L239" s="27" t="s">
        <v>143</v>
      </c>
    </row>
    <row r="240" spans="1:12" ht="17.1" customHeight="1" thickBot="1">
      <c r="A240" s="250"/>
      <c r="B240" s="243"/>
      <c r="C240" s="244"/>
      <c r="D240" s="244"/>
      <c r="E240" s="245"/>
      <c r="F240" s="236"/>
      <c r="G240" s="237"/>
      <c r="H240" s="225" t="s">
        <v>212</v>
      </c>
      <c r="I240" s="226"/>
      <c r="J240" s="227"/>
      <c r="K240" s="26">
        <f t="shared" si="6"/>
        <v>7</v>
      </c>
      <c r="L240" s="28" t="s">
        <v>164</v>
      </c>
    </row>
    <row r="241" spans="1:12" ht="17.1" customHeight="1" thickBot="1">
      <c r="A241" s="250"/>
      <c r="B241" s="246"/>
      <c r="C241" s="247"/>
      <c r="D241" s="247"/>
      <c r="E241" s="248"/>
      <c r="F241" s="236"/>
      <c r="G241" s="237"/>
      <c r="H241" s="225" t="s">
        <v>178</v>
      </c>
      <c r="I241" s="226"/>
      <c r="J241" s="227"/>
      <c r="K241" s="26">
        <f t="shared" si="6"/>
        <v>10</v>
      </c>
      <c r="L241" s="28" t="s">
        <v>166</v>
      </c>
    </row>
    <row r="242" spans="1:12" ht="16.5" thickBot="1">
      <c r="A242" s="250"/>
      <c r="B242" s="228" t="s">
        <v>325</v>
      </c>
      <c r="C242" s="229"/>
      <c r="D242" s="229"/>
      <c r="E242" s="230"/>
      <c r="F242" s="236"/>
      <c r="G242" s="237"/>
      <c r="H242" s="225" t="s">
        <v>167</v>
      </c>
      <c r="I242" s="226"/>
      <c r="J242" s="227"/>
      <c r="K242" s="26">
        <f t="shared" si="6"/>
        <v>4</v>
      </c>
      <c r="L242" s="28" t="s">
        <v>168</v>
      </c>
    </row>
    <row r="243" spans="1:18" ht="16.5" thickBot="1">
      <c r="A243" s="251"/>
      <c r="B243" s="231"/>
      <c r="C243" s="232"/>
      <c r="D243" s="232"/>
      <c r="E243" s="233"/>
      <c r="F243" s="238"/>
      <c r="G243" s="239"/>
      <c r="H243" s="255" t="s">
        <v>180</v>
      </c>
      <c r="I243" s="256"/>
      <c r="J243" s="257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49">
        <v>48</v>
      </c>
      <c r="B244" s="240" t="s">
        <v>326</v>
      </c>
      <c r="C244" s="241"/>
      <c r="D244" s="241"/>
      <c r="E244" s="242"/>
      <c r="F244" s="234">
        <f>SUM(K244:K248)</f>
        <v>79</v>
      </c>
      <c r="G244" s="235"/>
      <c r="H244" s="252" t="s">
        <v>218</v>
      </c>
      <c r="I244" s="253"/>
      <c r="J244" s="254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50"/>
      <c r="B245" s="243"/>
      <c r="C245" s="244"/>
      <c r="D245" s="244"/>
      <c r="E245" s="245"/>
      <c r="F245" s="236"/>
      <c r="G245" s="237"/>
      <c r="H245" s="225" t="s">
        <v>205</v>
      </c>
      <c r="I245" s="226"/>
      <c r="J245" s="227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50"/>
      <c r="B246" s="246"/>
      <c r="C246" s="247"/>
      <c r="D246" s="247"/>
      <c r="E246" s="248"/>
      <c r="F246" s="236"/>
      <c r="G246" s="237"/>
      <c r="H246" s="225" t="s">
        <v>206</v>
      </c>
      <c r="I246" s="226"/>
      <c r="J246" s="227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50"/>
      <c r="B247" s="228" t="s">
        <v>209</v>
      </c>
      <c r="C247" s="229"/>
      <c r="D247" s="229"/>
      <c r="E247" s="230"/>
      <c r="F247" s="236"/>
      <c r="G247" s="237"/>
      <c r="H247" s="225" t="s">
        <v>209</v>
      </c>
      <c r="I247" s="226"/>
      <c r="J247" s="227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51"/>
      <c r="B248" s="231"/>
      <c r="C248" s="232"/>
      <c r="D248" s="232"/>
      <c r="E248" s="233"/>
      <c r="F248" s="238"/>
      <c r="G248" s="239"/>
      <c r="H248" s="255" t="s">
        <v>187</v>
      </c>
      <c r="I248" s="256"/>
      <c r="J248" s="257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49">
        <v>49</v>
      </c>
      <c r="B249" s="240" t="s">
        <v>327</v>
      </c>
      <c r="C249" s="241"/>
      <c r="D249" s="241"/>
      <c r="E249" s="242"/>
      <c r="F249" s="234">
        <f>SUM(K249:K253)</f>
        <v>79</v>
      </c>
      <c r="G249" s="235"/>
      <c r="H249" s="252" t="s">
        <v>176</v>
      </c>
      <c r="I249" s="253"/>
      <c r="J249" s="254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50"/>
      <c r="B250" s="243"/>
      <c r="C250" s="244"/>
      <c r="D250" s="244"/>
      <c r="E250" s="245"/>
      <c r="F250" s="236"/>
      <c r="G250" s="237"/>
      <c r="H250" s="225" t="s">
        <v>177</v>
      </c>
      <c r="I250" s="226"/>
      <c r="J250" s="227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50"/>
      <c r="B251" s="246"/>
      <c r="C251" s="247"/>
      <c r="D251" s="247"/>
      <c r="E251" s="248"/>
      <c r="F251" s="236"/>
      <c r="G251" s="237"/>
      <c r="H251" s="225" t="s">
        <v>206</v>
      </c>
      <c r="I251" s="226"/>
      <c r="J251" s="227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50"/>
      <c r="B252" s="228" t="s">
        <v>176</v>
      </c>
      <c r="C252" s="229"/>
      <c r="D252" s="229"/>
      <c r="E252" s="230"/>
      <c r="F252" s="236"/>
      <c r="G252" s="237"/>
      <c r="H252" s="225" t="s">
        <v>167</v>
      </c>
      <c r="I252" s="226"/>
      <c r="J252" s="227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51"/>
      <c r="B253" s="231"/>
      <c r="C253" s="232"/>
      <c r="D253" s="232"/>
      <c r="E253" s="233"/>
      <c r="F253" s="238"/>
      <c r="G253" s="239"/>
      <c r="H253" s="255" t="s">
        <v>169</v>
      </c>
      <c r="I253" s="256"/>
      <c r="J253" s="257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49">
        <v>50</v>
      </c>
      <c r="B254" s="240" t="s">
        <v>328</v>
      </c>
      <c r="C254" s="241"/>
      <c r="D254" s="241"/>
      <c r="E254" s="242"/>
      <c r="F254" s="234">
        <f>SUM(K254:K258)</f>
        <v>84</v>
      </c>
      <c r="G254" s="235"/>
      <c r="H254" s="252" t="s">
        <v>162</v>
      </c>
      <c r="I254" s="253"/>
      <c r="J254" s="254"/>
      <c r="K254" s="26">
        <f>INDEX(P14:Q80,MATCH(H254,P14:P80,0),2)</f>
        <v>1</v>
      </c>
      <c r="L254" s="27" t="s">
        <v>143</v>
      </c>
    </row>
    <row r="255" spans="1:12" ht="16.5" thickBot="1">
      <c r="A255" s="250"/>
      <c r="B255" s="243"/>
      <c r="C255" s="244"/>
      <c r="D255" s="244"/>
      <c r="E255" s="245"/>
      <c r="F255" s="236"/>
      <c r="G255" s="237"/>
      <c r="H255" s="265" t="s">
        <v>177</v>
      </c>
      <c r="I255" s="265"/>
      <c r="J255" s="265"/>
      <c r="K255" s="26">
        <f>INDEX(P15:Q81,MATCH(H255,P15:P81,0),2)</f>
        <v>52</v>
      </c>
      <c r="L255" s="28" t="s">
        <v>164</v>
      </c>
    </row>
    <row r="256" spans="1:12" ht="16.5" thickBot="1">
      <c r="A256" s="250"/>
      <c r="B256" s="246"/>
      <c r="C256" s="247"/>
      <c r="D256" s="247"/>
      <c r="E256" s="248"/>
      <c r="F256" s="236"/>
      <c r="G256" s="237"/>
      <c r="H256" s="265" t="s">
        <v>179</v>
      </c>
      <c r="I256" s="265"/>
      <c r="J256" s="265"/>
      <c r="K256" s="26">
        <f>INDEX(P16:Q82,MATCH(H256,P16:P82,0),2)</f>
        <v>6</v>
      </c>
      <c r="L256" s="28" t="s">
        <v>166</v>
      </c>
    </row>
    <row r="257" spans="1:12" ht="16.5" thickBot="1">
      <c r="A257" s="250"/>
      <c r="B257" s="228" t="s">
        <v>179</v>
      </c>
      <c r="C257" s="229"/>
      <c r="D257" s="229"/>
      <c r="E257" s="230"/>
      <c r="F257" s="236"/>
      <c r="G257" s="237"/>
      <c r="H257" s="265" t="s">
        <v>167</v>
      </c>
      <c r="I257" s="265"/>
      <c r="J257" s="265"/>
      <c r="K257" s="26">
        <f>INDEX(P17:Q83,MATCH(H257,P17:P83,0),2)</f>
        <v>4</v>
      </c>
      <c r="L257" s="28" t="s">
        <v>168</v>
      </c>
    </row>
    <row r="258" spans="1:12" ht="16.5" thickBot="1">
      <c r="A258" s="251"/>
      <c r="B258" s="231"/>
      <c r="C258" s="232"/>
      <c r="D258" s="232"/>
      <c r="E258" s="233"/>
      <c r="F258" s="238"/>
      <c r="G258" s="239"/>
      <c r="H258" s="264" t="s">
        <v>181</v>
      </c>
      <c r="I258" s="264"/>
      <c r="J258" s="264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17" t="s">
        <v>225</v>
      </c>
      <c r="B7" s="217" t="s">
        <v>226</v>
      </c>
      <c r="C7" s="217" t="s">
        <v>157</v>
      </c>
      <c r="D7" s="217" t="s">
        <v>219</v>
      </c>
      <c r="E7" s="217" t="s">
        <v>227</v>
      </c>
      <c r="F7" s="71" t="s">
        <v>349</v>
      </c>
      <c r="G7" s="217" t="s">
        <v>37</v>
      </c>
      <c r="H7" s="217" t="s">
        <v>39</v>
      </c>
      <c r="I7" s="217" t="s">
        <v>40</v>
      </c>
      <c r="J7" s="217" t="s">
        <v>42</v>
      </c>
      <c r="K7" s="217" t="s">
        <v>44</v>
      </c>
      <c r="L7" s="217" t="s">
        <v>45</v>
      </c>
      <c r="M7" s="217" t="s">
        <v>46</v>
      </c>
      <c r="N7" s="217" t="s">
        <v>47</v>
      </c>
      <c r="O7" s="217" t="s">
        <v>48</v>
      </c>
      <c r="P7" s="217" t="s">
        <v>49</v>
      </c>
      <c r="Q7" s="217" t="s">
        <v>50</v>
      </c>
    </row>
    <row r="8" spans="1:17" ht="21.95" customHeight="1" thickBot="1">
      <c r="A8" s="218"/>
      <c r="B8" s="218"/>
      <c r="C8" s="218"/>
      <c r="D8" s="218"/>
      <c r="E8" s="218"/>
      <c r="F8" s="72" t="s">
        <v>350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390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2018-01-25T20:14:28Z</dcterms:modified>
  <cp:category/>
  <cp:version/>
  <cp:contentType/>
  <cp:contentStatus/>
</cp:coreProperties>
</file>